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3.xml" ContentType="application/vnd.openxmlformats-officedocument.spreadsheetml.pivotTab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4.xml" ContentType="application/vnd.openxmlformats-officedocument.spreadsheetml.pivotTab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5.xml" ContentType="application/vnd.openxmlformats-officedocument.spreadsheetml.pivotTab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wrowan/IMCHOG/Webmaster Stuff/IMCHOG HOGscan Website Files/Page Hits Data/"/>
    </mc:Choice>
  </mc:AlternateContent>
  <xr:revisionPtr revIDLastSave="0" documentId="13_ncr:1_{13B6A5C7-1069-E54B-8A27-DC617C08F490}" xr6:coauthVersionLast="47" xr6:coauthVersionMax="47" xr10:uidLastSave="{00000000-0000-0000-0000-000000000000}"/>
  <bookViews>
    <workbookView xWindow="1460" yWindow="660" windowWidth="26540" windowHeight="18460" xr2:uid="{E73A7AFA-7F60-E24D-A8D9-58F4F1DD87A6}"/>
  </bookViews>
  <sheets>
    <sheet name="Page_Hits_Table" sheetId="1" r:id="rId1"/>
    <sheet name="Hits per Day" sheetId="2" r:id="rId2"/>
    <sheet name="Hits per Day of Week" sheetId="9" r:id="rId3"/>
    <sheet name="Hits per Hour" sheetId="4" r:id="rId4"/>
    <sheet name="Hits by City" sheetId="10" r:id="rId5"/>
    <sheet name="Hits by IP" sheetId="5" r:id="rId6"/>
  </sheets>
  <definedNames>
    <definedName name="_xlnm._FilterDatabase" localSheetId="0" hidden="1">Page_Hits_Table!$A$1:$J$1137</definedName>
    <definedName name="_xlnm.Print_Area" localSheetId="0">Page_Hits_Table!$K$1:$V$69</definedName>
  </definedNames>
  <calcPr calcId="191029"/>
  <pivotCaches>
    <pivotCache cacheId="6" r:id="rId7"/>
    <pivotCache cacheId="10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48" i="1" l="1"/>
  <c r="I1348" i="1"/>
  <c r="H1348" i="1"/>
  <c r="J1347" i="1"/>
  <c r="I1347" i="1"/>
  <c r="H1347" i="1"/>
  <c r="J1346" i="1"/>
  <c r="I1346" i="1"/>
  <c r="H1346" i="1"/>
  <c r="J1345" i="1"/>
  <c r="I1345" i="1"/>
  <c r="H1345" i="1"/>
  <c r="J1344" i="1"/>
  <c r="I1344" i="1"/>
  <c r="H1344" i="1"/>
  <c r="J1343" i="1"/>
  <c r="I1343" i="1"/>
  <c r="H1343" i="1"/>
  <c r="J1342" i="1"/>
  <c r="I1342" i="1"/>
  <c r="H1342" i="1"/>
  <c r="J1341" i="1"/>
  <c r="I1341" i="1"/>
  <c r="H1341" i="1"/>
  <c r="J1340" i="1"/>
  <c r="I1340" i="1"/>
  <c r="H1340" i="1"/>
  <c r="J1339" i="1"/>
  <c r="I1339" i="1"/>
  <c r="H1339" i="1"/>
  <c r="J1338" i="1"/>
  <c r="I1338" i="1"/>
  <c r="H1338" i="1"/>
  <c r="J1337" i="1"/>
  <c r="I1337" i="1"/>
  <c r="H1337" i="1"/>
  <c r="J1336" i="1"/>
  <c r="I1336" i="1"/>
  <c r="H1336" i="1"/>
  <c r="J1335" i="1"/>
  <c r="I1335" i="1"/>
  <c r="H1335" i="1"/>
  <c r="J1334" i="1"/>
  <c r="I1334" i="1"/>
  <c r="H1334" i="1"/>
  <c r="J1333" i="1"/>
  <c r="I1333" i="1"/>
  <c r="H1333" i="1"/>
  <c r="J1332" i="1"/>
  <c r="I1332" i="1"/>
  <c r="H1332" i="1"/>
  <c r="J1331" i="1"/>
  <c r="I1331" i="1"/>
  <c r="H1331" i="1"/>
  <c r="J1330" i="1"/>
  <c r="I1330" i="1"/>
  <c r="H1330" i="1"/>
  <c r="J1329" i="1"/>
  <c r="I1329" i="1"/>
  <c r="H1329" i="1"/>
  <c r="J1328" i="1"/>
  <c r="I1328" i="1"/>
  <c r="H1328" i="1"/>
  <c r="J1327" i="1"/>
  <c r="I1327" i="1"/>
  <c r="H1327" i="1"/>
  <c r="J1326" i="1"/>
  <c r="I1326" i="1"/>
  <c r="H1326" i="1"/>
  <c r="J1325" i="1"/>
  <c r="I1325" i="1"/>
  <c r="H1325" i="1"/>
  <c r="J1324" i="1"/>
  <c r="I1324" i="1"/>
  <c r="H1324" i="1"/>
  <c r="J1323" i="1"/>
  <c r="I1323" i="1"/>
  <c r="H1323" i="1"/>
  <c r="J1322" i="1"/>
  <c r="I1322" i="1"/>
  <c r="H1322" i="1"/>
  <c r="J1321" i="1"/>
  <c r="I1321" i="1"/>
  <c r="H1321" i="1"/>
  <c r="J1320" i="1"/>
  <c r="I1320" i="1"/>
  <c r="H1320" i="1"/>
  <c r="J1319" i="1"/>
  <c r="I1319" i="1"/>
  <c r="H1319" i="1"/>
  <c r="J1318" i="1"/>
  <c r="I1318" i="1"/>
  <c r="H1318" i="1"/>
  <c r="J1317" i="1"/>
  <c r="I1317" i="1"/>
  <c r="H1317" i="1"/>
  <c r="J1316" i="1"/>
  <c r="I1316" i="1"/>
  <c r="H1316" i="1"/>
  <c r="J1315" i="1"/>
  <c r="I1315" i="1"/>
  <c r="H1315" i="1"/>
  <c r="J1314" i="1"/>
  <c r="I1314" i="1"/>
  <c r="H1314" i="1"/>
  <c r="J1313" i="1"/>
  <c r="I1313" i="1"/>
  <c r="H1313" i="1"/>
  <c r="J1312" i="1"/>
  <c r="I1312" i="1"/>
  <c r="H1312" i="1"/>
  <c r="J1311" i="1"/>
  <c r="I1311" i="1"/>
  <c r="H1311" i="1"/>
  <c r="J1310" i="1"/>
  <c r="I1310" i="1"/>
  <c r="H1310" i="1"/>
  <c r="J1309" i="1"/>
  <c r="I1309" i="1"/>
  <c r="H1309" i="1"/>
  <c r="J1308" i="1"/>
  <c r="I1308" i="1"/>
  <c r="H1308" i="1"/>
  <c r="J1307" i="1"/>
  <c r="I1307" i="1"/>
  <c r="H1307" i="1"/>
  <c r="J1306" i="1"/>
  <c r="I1306" i="1"/>
  <c r="H1306" i="1"/>
  <c r="J1305" i="1"/>
  <c r="I1305" i="1"/>
  <c r="H1305" i="1"/>
  <c r="J1304" i="1"/>
  <c r="I1304" i="1"/>
  <c r="H1304" i="1"/>
  <c r="J1303" i="1"/>
  <c r="I1303" i="1"/>
  <c r="H1303" i="1"/>
  <c r="J1302" i="1"/>
  <c r="I1302" i="1"/>
  <c r="H1302" i="1"/>
  <c r="J1301" i="1"/>
  <c r="I1301" i="1"/>
  <c r="H1301" i="1"/>
  <c r="J1300" i="1"/>
  <c r="I1300" i="1"/>
  <c r="H1300" i="1"/>
  <c r="J1299" i="1"/>
  <c r="I1299" i="1"/>
  <c r="H1299" i="1"/>
  <c r="J1298" i="1"/>
  <c r="I1298" i="1"/>
  <c r="H1298" i="1"/>
  <c r="J1297" i="1"/>
  <c r="I1297" i="1"/>
  <c r="H1297" i="1"/>
  <c r="J1296" i="1"/>
  <c r="I1296" i="1"/>
  <c r="H1296" i="1"/>
  <c r="J1295" i="1"/>
  <c r="I1295" i="1"/>
  <c r="H1295" i="1"/>
  <c r="J1294" i="1"/>
  <c r="I1294" i="1"/>
  <c r="H1294" i="1"/>
  <c r="J1293" i="1"/>
  <c r="I1293" i="1"/>
  <c r="H1293" i="1"/>
  <c r="J1292" i="1"/>
  <c r="I1292" i="1"/>
  <c r="H1292" i="1"/>
  <c r="J1291" i="1"/>
  <c r="I1291" i="1"/>
  <c r="H1291" i="1"/>
  <c r="J1290" i="1"/>
  <c r="I1290" i="1"/>
  <c r="H1290" i="1"/>
  <c r="J1289" i="1"/>
  <c r="I1289" i="1"/>
  <c r="H1289" i="1"/>
  <c r="J1288" i="1"/>
  <c r="I1288" i="1"/>
  <c r="H1288" i="1"/>
  <c r="J1287" i="1"/>
  <c r="I1287" i="1"/>
  <c r="H1287" i="1"/>
  <c r="J1286" i="1"/>
  <c r="I1286" i="1"/>
  <c r="H1286" i="1"/>
  <c r="J1285" i="1"/>
  <c r="I1285" i="1"/>
  <c r="H1285" i="1"/>
  <c r="J1284" i="1"/>
  <c r="I1284" i="1"/>
  <c r="H1284" i="1"/>
  <c r="J1283" i="1"/>
  <c r="I1283" i="1"/>
  <c r="H1283" i="1"/>
  <c r="J1282" i="1"/>
  <c r="I1282" i="1"/>
  <c r="H1282" i="1"/>
  <c r="J1281" i="1"/>
  <c r="I1281" i="1"/>
  <c r="H1281" i="1"/>
  <c r="J1280" i="1"/>
  <c r="I1280" i="1"/>
  <c r="H1280" i="1"/>
  <c r="J1279" i="1"/>
  <c r="I1279" i="1"/>
  <c r="H1279" i="1"/>
  <c r="J1278" i="1"/>
  <c r="I1278" i="1"/>
  <c r="H1278" i="1"/>
  <c r="J1277" i="1"/>
  <c r="I1277" i="1"/>
  <c r="H1277" i="1"/>
  <c r="J1276" i="1"/>
  <c r="I1276" i="1"/>
  <c r="H1276" i="1"/>
  <c r="J1275" i="1"/>
  <c r="I1275" i="1"/>
  <c r="H1275" i="1"/>
  <c r="J1274" i="1"/>
  <c r="I1274" i="1"/>
  <c r="H1274" i="1"/>
  <c r="J1273" i="1"/>
  <c r="I1273" i="1"/>
  <c r="H1273" i="1"/>
  <c r="J1272" i="1"/>
  <c r="I1272" i="1"/>
  <c r="H1272" i="1"/>
  <c r="J1271" i="1"/>
  <c r="I1271" i="1"/>
  <c r="H1271" i="1"/>
  <c r="J1270" i="1"/>
  <c r="I1270" i="1"/>
  <c r="H1270" i="1"/>
  <c r="J1269" i="1"/>
  <c r="I1269" i="1"/>
  <c r="H1269" i="1"/>
  <c r="J1268" i="1"/>
  <c r="I1268" i="1"/>
  <c r="H1268" i="1"/>
  <c r="J1267" i="1"/>
  <c r="I1267" i="1"/>
  <c r="H1267" i="1"/>
  <c r="J1266" i="1"/>
  <c r="I1266" i="1"/>
  <c r="H1266" i="1"/>
  <c r="J1265" i="1"/>
  <c r="I1265" i="1"/>
  <c r="H1265" i="1"/>
  <c r="J1264" i="1"/>
  <c r="I1264" i="1"/>
  <c r="H1264" i="1"/>
  <c r="J1263" i="1"/>
  <c r="I1263" i="1"/>
  <c r="H1263" i="1"/>
  <c r="J1262" i="1"/>
  <c r="I1262" i="1"/>
  <c r="H1262" i="1"/>
  <c r="J1261" i="1"/>
  <c r="I1261" i="1"/>
  <c r="H1261" i="1"/>
  <c r="J1260" i="1"/>
  <c r="I1260" i="1"/>
  <c r="H1260" i="1"/>
  <c r="J1259" i="1"/>
  <c r="I1259" i="1"/>
  <c r="H1259" i="1"/>
  <c r="J1258" i="1"/>
  <c r="I1258" i="1"/>
  <c r="H1258" i="1"/>
  <c r="J1257" i="1"/>
  <c r="I1257" i="1"/>
  <c r="H1257" i="1"/>
  <c r="J1256" i="1"/>
  <c r="I1256" i="1"/>
  <c r="H1256" i="1"/>
  <c r="J1255" i="1"/>
  <c r="I1255" i="1"/>
  <c r="H1255" i="1"/>
  <c r="J1254" i="1"/>
  <c r="I1254" i="1"/>
  <c r="H1254" i="1"/>
  <c r="J1253" i="1"/>
  <c r="I1253" i="1"/>
  <c r="H1253" i="1"/>
  <c r="J1252" i="1"/>
  <c r="I1252" i="1"/>
  <c r="H1252" i="1"/>
  <c r="J1251" i="1"/>
  <c r="I1251" i="1"/>
  <c r="H1251" i="1"/>
  <c r="J1250" i="1"/>
  <c r="I1250" i="1"/>
  <c r="H1250" i="1"/>
  <c r="J1249" i="1"/>
  <c r="I1249" i="1"/>
  <c r="H1249" i="1"/>
  <c r="J1248" i="1"/>
  <c r="I1248" i="1"/>
  <c r="H1248" i="1"/>
  <c r="J1247" i="1"/>
  <c r="I1247" i="1"/>
  <c r="H1247" i="1"/>
  <c r="J1246" i="1"/>
  <c r="I1246" i="1"/>
  <c r="H1246" i="1"/>
  <c r="J1245" i="1"/>
  <c r="I1245" i="1"/>
  <c r="H1245" i="1"/>
  <c r="J1244" i="1"/>
  <c r="I1244" i="1"/>
  <c r="H1244" i="1"/>
  <c r="J1243" i="1"/>
  <c r="I1243" i="1"/>
  <c r="H1243" i="1"/>
  <c r="J1242" i="1"/>
  <c r="I1242" i="1"/>
  <c r="H1242" i="1"/>
  <c r="J1241" i="1"/>
  <c r="I1241" i="1"/>
  <c r="H1241" i="1"/>
  <c r="J1240" i="1"/>
  <c r="I1240" i="1"/>
  <c r="H1240" i="1"/>
  <c r="J1239" i="1"/>
  <c r="I1239" i="1"/>
  <c r="H1239" i="1"/>
  <c r="J1238" i="1"/>
  <c r="I1238" i="1"/>
  <c r="H1238" i="1"/>
  <c r="J1237" i="1"/>
  <c r="I1237" i="1"/>
  <c r="H1237" i="1"/>
  <c r="J1236" i="1"/>
  <c r="I1236" i="1"/>
  <c r="H1236" i="1"/>
  <c r="J1235" i="1"/>
  <c r="I1235" i="1"/>
  <c r="H1235" i="1"/>
  <c r="J1234" i="1"/>
  <c r="I1234" i="1"/>
  <c r="H1234" i="1"/>
  <c r="J1233" i="1"/>
  <c r="I1233" i="1"/>
  <c r="H1233" i="1"/>
  <c r="J1232" i="1"/>
  <c r="I1232" i="1"/>
  <c r="H1232" i="1"/>
  <c r="J1231" i="1"/>
  <c r="I1231" i="1"/>
  <c r="H1231" i="1"/>
  <c r="J1230" i="1"/>
  <c r="I1230" i="1"/>
  <c r="H1230" i="1"/>
  <c r="J1229" i="1"/>
  <c r="I1229" i="1"/>
  <c r="H1229" i="1"/>
  <c r="J1228" i="1"/>
  <c r="I1228" i="1"/>
  <c r="H1228" i="1"/>
  <c r="J1227" i="1"/>
  <c r="I1227" i="1"/>
  <c r="H1227" i="1"/>
  <c r="J1226" i="1"/>
  <c r="I1226" i="1"/>
  <c r="H1226" i="1"/>
  <c r="J1225" i="1"/>
  <c r="I1225" i="1"/>
  <c r="H1225" i="1"/>
  <c r="J1224" i="1"/>
  <c r="I1224" i="1"/>
  <c r="H1224" i="1"/>
  <c r="J1223" i="1"/>
  <c r="I1223" i="1"/>
  <c r="H1223" i="1"/>
  <c r="J1222" i="1"/>
  <c r="I1222" i="1"/>
  <c r="H1222" i="1"/>
  <c r="J1221" i="1"/>
  <c r="I1221" i="1"/>
  <c r="H1221" i="1"/>
  <c r="J1220" i="1"/>
  <c r="I1220" i="1"/>
  <c r="H1220" i="1"/>
  <c r="J1219" i="1"/>
  <c r="I1219" i="1"/>
  <c r="H1219" i="1"/>
  <c r="J1218" i="1"/>
  <c r="I1218" i="1"/>
  <c r="H1218" i="1"/>
  <c r="J1217" i="1"/>
  <c r="I1217" i="1"/>
  <c r="H1217" i="1"/>
  <c r="J1216" i="1"/>
  <c r="I1216" i="1"/>
  <c r="H1216" i="1"/>
  <c r="J1215" i="1"/>
  <c r="I1215" i="1"/>
  <c r="H1215" i="1"/>
  <c r="J1214" i="1"/>
  <c r="I1214" i="1"/>
  <c r="H1214" i="1"/>
  <c r="J1213" i="1"/>
  <c r="I1213" i="1"/>
  <c r="H1213" i="1"/>
  <c r="J1212" i="1"/>
  <c r="I1212" i="1"/>
  <c r="H1212" i="1"/>
  <c r="J1211" i="1"/>
  <c r="I1211" i="1"/>
  <c r="H1211" i="1"/>
  <c r="J1210" i="1"/>
  <c r="I1210" i="1"/>
  <c r="H1210" i="1"/>
  <c r="J1209" i="1"/>
  <c r="I1209" i="1"/>
  <c r="H1209" i="1"/>
  <c r="J1208" i="1"/>
  <c r="I1208" i="1"/>
  <c r="H1208" i="1"/>
  <c r="J1207" i="1"/>
  <c r="I1207" i="1"/>
  <c r="H1207" i="1"/>
  <c r="J1206" i="1"/>
  <c r="I1206" i="1"/>
  <c r="H1206" i="1"/>
  <c r="J1205" i="1"/>
  <c r="I1205" i="1"/>
  <c r="H1205" i="1"/>
  <c r="J1204" i="1"/>
  <c r="I1204" i="1"/>
  <c r="H1204" i="1"/>
  <c r="J1203" i="1"/>
  <c r="I1203" i="1"/>
  <c r="H1203" i="1"/>
  <c r="J1202" i="1"/>
  <c r="I1202" i="1"/>
  <c r="H1202" i="1"/>
  <c r="J1201" i="1"/>
  <c r="I1201" i="1"/>
  <c r="H1201" i="1"/>
  <c r="J1200" i="1"/>
  <c r="I1200" i="1"/>
  <c r="H1200" i="1"/>
  <c r="J1199" i="1"/>
  <c r="I1199" i="1"/>
  <c r="H1199" i="1"/>
  <c r="J1198" i="1"/>
  <c r="I1198" i="1"/>
  <c r="H1198" i="1"/>
  <c r="J1197" i="1"/>
  <c r="I1197" i="1"/>
  <c r="H1197" i="1"/>
  <c r="J1196" i="1"/>
  <c r="I1196" i="1"/>
  <c r="H1196" i="1"/>
  <c r="J1195" i="1"/>
  <c r="I1195" i="1"/>
  <c r="H1195" i="1"/>
  <c r="J1194" i="1"/>
  <c r="I1194" i="1"/>
  <c r="H1194" i="1"/>
  <c r="J1193" i="1"/>
  <c r="I1193" i="1"/>
  <c r="H1193" i="1"/>
  <c r="J1192" i="1"/>
  <c r="I1192" i="1"/>
  <c r="H1192" i="1"/>
  <c r="J1191" i="1"/>
  <c r="I1191" i="1"/>
  <c r="H1191" i="1"/>
  <c r="J1190" i="1"/>
  <c r="I1190" i="1"/>
  <c r="H1190" i="1"/>
  <c r="J1189" i="1"/>
  <c r="I1189" i="1"/>
  <c r="H1189" i="1"/>
  <c r="J1188" i="1"/>
  <c r="I1188" i="1"/>
  <c r="H1188" i="1"/>
  <c r="J1187" i="1"/>
  <c r="I1187" i="1"/>
  <c r="H1187" i="1"/>
  <c r="J1186" i="1"/>
  <c r="I1186" i="1"/>
  <c r="H1186" i="1"/>
  <c r="J1185" i="1"/>
  <c r="I1185" i="1"/>
  <c r="H1185" i="1"/>
  <c r="J1184" i="1"/>
  <c r="I1184" i="1"/>
  <c r="H1184" i="1"/>
  <c r="J1183" i="1"/>
  <c r="I1183" i="1"/>
  <c r="H1183" i="1"/>
  <c r="J1182" i="1"/>
  <c r="I1182" i="1"/>
  <c r="H1182" i="1"/>
  <c r="J1181" i="1"/>
  <c r="I1181" i="1"/>
  <c r="H1181" i="1"/>
  <c r="J1180" i="1"/>
  <c r="I1180" i="1"/>
  <c r="H1180" i="1"/>
  <c r="J1179" i="1"/>
  <c r="I1179" i="1"/>
  <c r="H1179" i="1"/>
  <c r="J1178" i="1"/>
  <c r="I1178" i="1"/>
  <c r="H1178" i="1"/>
  <c r="J1177" i="1"/>
  <c r="I1177" i="1"/>
  <c r="H1177" i="1"/>
  <c r="J1176" i="1"/>
  <c r="I1176" i="1"/>
  <c r="H1176" i="1"/>
  <c r="J1175" i="1"/>
  <c r="I1175" i="1"/>
  <c r="H1175" i="1"/>
  <c r="J1174" i="1"/>
  <c r="I1174" i="1"/>
  <c r="H1174" i="1"/>
  <c r="J1173" i="1"/>
  <c r="I1173" i="1"/>
  <c r="H1173" i="1"/>
  <c r="J1172" i="1"/>
  <c r="I1172" i="1"/>
  <c r="H1172" i="1"/>
  <c r="J1171" i="1"/>
  <c r="I1171" i="1"/>
  <c r="H1171" i="1"/>
  <c r="J1170" i="1"/>
  <c r="I1170" i="1"/>
  <c r="H1170" i="1"/>
  <c r="J1169" i="1"/>
  <c r="I1169" i="1"/>
  <c r="H1169" i="1"/>
  <c r="J1168" i="1"/>
  <c r="I1168" i="1"/>
  <c r="H1168" i="1"/>
  <c r="J1167" i="1"/>
  <c r="I1167" i="1"/>
  <c r="H1167" i="1"/>
  <c r="J1166" i="1"/>
  <c r="I1166" i="1"/>
  <c r="H1166" i="1"/>
  <c r="J1165" i="1"/>
  <c r="I1165" i="1"/>
  <c r="H1165" i="1"/>
  <c r="J1164" i="1"/>
  <c r="I1164" i="1"/>
  <c r="H1164" i="1"/>
  <c r="J1163" i="1"/>
  <c r="I1163" i="1"/>
  <c r="H1163" i="1"/>
  <c r="J1162" i="1"/>
  <c r="I1162" i="1"/>
  <c r="H1162" i="1"/>
  <c r="J1161" i="1"/>
  <c r="I1161" i="1"/>
  <c r="H1161" i="1"/>
  <c r="J1160" i="1"/>
  <c r="I1160" i="1"/>
  <c r="H1160" i="1"/>
  <c r="J1159" i="1"/>
  <c r="I1159" i="1"/>
  <c r="H1159" i="1"/>
  <c r="J1158" i="1"/>
  <c r="I1158" i="1"/>
  <c r="H1158" i="1"/>
  <c r="J1157" i="1"/>
  <c r="I1157" i="1"/>
  <c r="H1157" i="1"/>
  <c r="J1156" i="1"/>
  <c r="I1156" i="1"/>
  <c r="H1156" i="1"/>
  <c r="J1155" i="1"/>
  <c r="I1155" i="1"/>
  <c r="H1155" i="1"/>
  <c r="J1154" i="1"/>
  <c r="I1154" i="1"/>
  <c r="H1154" i="1"/>
  <c r="J1153" i="1"/>
  <c r="I1153" i="1"/>
  <c r="H1153" i="1"/>
  <c r="J1152" i="1"/>
  <c r="I1152" i="1"/>
  <c r="H1152" i="1"/>
  <c r="J1151" i="1"/>
  <c r="I1151" i="1"/>
  <c r="H1151" i="1"/>
  <c r="J1150" i="1"/>
  <c r="I1150" i="1"/>
  <c r="H1150" i="1"/>
  <c r="J1149" i="1"/>
  <c r="I1149" i="1"/>
  <c r="H1149" i="1"/>
  <c r="J1148" i="1"/>
  <c r="I1148" i="1"/>
  <c r="H1148" i="1"/>
  <c r="J1147" i="1"/>
  <c r="I1147" i="1"/>
  <c r="H1147" i="1"/>
  <c r="J1146" i="1"/>
  <c r="I1146" i="1"/>
  <c r="H1146" i="1"/>
  <c r="J1145" i="1"/>
  <c r="I1145" i="1"/>
  <c r="H1145" i="1"/>
  <c r="J1144" i="1"/>
  <c r="I1144" i="1"/>
  <c r="H1144" i="1"/>
  <c r="J1143" i="1"/>
  <c r="I1143" i="1"/>
  <c r="H1143" i="1"/>
  <c r="J1142" i="1"/>
  <c r="I1142" i="1"/>
  <c r="H1142" i="1"/>
  <c r="J1141" i="1"/>
  <c r="I1141" i="1"/>
  <c r="H1141" i="1"/>
  <c r="J1140" i="1"/>
  <c r="I1140" i="1"/>
  <c r="H1140" i="1"/>
  <c r="J1139" i="1"/>
  <c r="I1139" i="1"/>
  <c r="H1139" i="1"/>
  <c r="J1138" i="1"/>
  <c r="I1138" i="1"/>
  <c r="H1138" i="1"/>
  <c r="J1137" i="1"/>
  <c r="I1137" i="1"/>
  <c r="H1137" i="1"/>
  <c r="J1136" i="1"/>
  <c r="I1136" i="1"/>
  <c r="H1136" i="1"/>
  <c r="J1135" i="1"/>
  <c r="I1135" i="1"/>
  <c r="H1135" i="1"/>
  <c r="J1134" i="1"/>
  <c r="I1134" i="1"/>
  <c r="H1134" i="1"/>
  <c r="J1133" i="1"/>
  <c r="I1133" i="1"/>
  <c r="H1133" i="1"/>
  <c r="J1132" i="1"/>
  <c r="I1132" i="1"/>
  <c r="H1132" i="1"/>
  <c r="J1131" i="1"/>
  <c r="I1131" i="1"/>
  <c r="H1131" i="1"/>
  <c r="J1130" i="1"/>
  <c r="I1130" i="1"/>
  <c r="H1130" i="1"/>
  <c r="J1129" i="1"/>
  <c r="I1129" i="1"/>
  <c r="H1129" i="1"/>
  <c r="J1128" i="1"/>
  <c r="I1128" i="1"/>
  <c r="H1128" i="1"/>
  <c r="J1127" i="1"/>
  <c r="I1127" i="1"/>
  <c r="H1127" i="1"/>
  <c r="J1126" i="1"/>
  <c r="I1126" i="1"/>
  <c r="H1126" i="1"/>
  <c r="J1125" i="1"/>
  <c r="I1125" i="1"/>
  <c r="H1125" i="1"/>
  <c r="J1124" i="1"/>
  <c r="I1124" i="1"/>
  <c r="H1124" i="1"/>
  <c r="J1123" i="1"/>
  <c r="I1123" i="1"/>
  <c r="H1123" i="1"/>
  <c r="J1122" i="1"/>
  <c r="I1122" i="1"/>
  <c r="H1122" i="1"/>
  <c r="J1121" i="1"/>
  <c r="I1121" i="1"/>
  <c r="H1121" i="1"/>
  <c r="J1120" i="1"/>
  <c r="I1120" i="1"/>
  <c r="H1120" i="1"/>
  <c r="J1119" i="1"/>
  <c r="I1119" i="1"/>
  <c r="H1119" i="1"/>
  <c r="J1118" i="1"/>
  <c r="I1118" i="1"/>
  <c r="H1118" i="1"/>
  <c r="J1117" i="1"/>
  <c r="I1117" i="1"/>
  <c r="H1117" i="1"/>
  <c r="J1116" i="1"/>
  <c r="I1116" i="1"/>
  <c r="H1116" i="1"/>
  <c r="J1115" i="1"/>
  <c r="I1115" i="1"/>
  <c r="H1115" i="1"/>
  <c r="J1114" i="1"/>
  <c r="I1114" i="1"/>
  <c r="H1114" i="1"/>
  <c r="J1113" i="1"/>
  <c r="I1113" i="1"/>
  <c r="H1113" i="1"/>
  <c r="J1112" i="1"/>
  <c r="I1112" i="1"/>
  <c r="H1112" i="1"/>
  <c r="J1111" i="1"/>
  <c r="I1111" i="1"/>
  <c r="H1111" i="1"/>
  <c r="J1110" i="1"/>
  <c r="I1110" i="1"/>
  <c r="H1110" i="1"/>
  <c r="J1109" i="1"/>
  <c r="I1109" i="1"/>
  <c r="H1109" i="1"/>
  <c r="J1108" i="1"/>
  <c r="I1108" i="1"/>
  <c r="H1108" i="1"/>
  <c r="J1107" i="1"/>
  <c r="I1107" i="1"/>
  <c r="H1107" i="1"/>
  <c r="J1106" i="1"/>
  <c r="I1106" i="1"/>
  <c r="H1106" i="1"/>
  <c r="J1105" i="1"/>
  <c r="I1105" i="1"/>
  <c r="H1105" i="1"/>
  <c r="J1104" i="1"/>
  <c r="I1104" i="1"/>
  <c r="H1104" i="1"/>
  <c r="J1103" i="1"/>
  <c r="I1103" i="1"/>
  <c r="H1103" i="1"/>
  <c r="J1102" i="1"/>
  <c r="I1102" i="1"/>
  <c r="H1102" i="1"/>
  <c r="J1101" i="1"/>
  <c r="I1101" i="1"/>
  <c r="H1101" i="1"/>
  <c r="J1100" i="1"/>
  <c r="I1100" i="1"/>
  <c r="H1100" i="1"/>
  <c r="J1099" i="1"/>
  <c r="I1099" i="1"/>
  <c r="H1099" i="1"/>
  <c r="J1098" i="1"/>
  <c r="I1098" i="1"/>
  <c r="H1098" i="1"/>
  <c r="J1097" i="1"/>
  <c r="I1097" i="1"/>
  <c r="H1097" i="1"/>
  <c r="J1096" i="1"/>
  <c r="I1096" i="1"/>
  <c r="H1096" i="1"/>
  <c r="J1095" i="1"/>
  <c r="I1095" i="1"/>
  <c r="H1095" i="1"/>
  <c r="J1094" i="1"/>
  <c r="I1094" i="1"/>
  <c r="H1094" i="1"/>
  <c r="J1093" i="1"/>
  <c r="I1093" i="1"/>
  <c r="H1093" i="1"/>
  <c r="J1092" i="1"/>
  <c r="I1092" i="1"/>
  <c r="H1092" i="1"/>
  <c r="J1091" i="1"/>
  <c r="I1091" i="1"/>
  <c r="H1091" i="1"/>
  <c r="J1090" i="1"/>
  <c r="I1090" i="1"/>
  <c r="H1090" i="1"/>
  <c r="J1089" i="1"/>
  <c r="I1089" i="1"/>
  <c r="H1089" i="1"/>
  <c r="J1088" i="1"/>
  <c r="I1088" i="1"/>
  <c r="H1088" i="1"/>
  <c r="J1087" i="1"/>
  <c r="I1087" i="1"/>
  <c r="H1087" i="1"/>
  <c r="J1086" i="1"/>
  <c r="I1086" i="1"/>
  <c r="H1086" i="1"/>
  <c r="J1085" i="1"/>
  <c r="I1085" i="1"/>
  <c r="H1085" i="1"/>
  <c r="J1084" i="1"/>
  <c r="I1084" i="1"/>
  <c r="H1084" i="1"/>
  <c r="J1083" i="1"/>
  <c r="I1083" i="1"/>
  <c r="H1083" i="1"/>
  <c r="J1082" i="1"/>
  <c r="I1082" i="1"/>
  <c r="H1082" i="1"/>
  <c r="J1081" i="1"/>
  <c r="I1081" i="1"/>
  <c r="H1081" i="1"/>
  <c r="J1080" i="1"/>
  <c r="I1080" i="1"/>
  <c r="H1080" i="1"/>
  <c r="J1079" i="1"/>
  <c r="I1079" i="1"/>
  <c r="H1079" i="1"/>
  <c r="J1078" i="1"/>
  <c r="I1078" i="1"/>
  <c r="H1078" i="1"/>
  <c r="J1077" i="1"/>
  <c r="I1077" i="1"/>
  <c r="H1077" i="1"/>
  <c r="J1076" i="1"/>
  <c r="I1076" i="1"/>
  <c r="H1076" i="1"/>
  <c r="J1075" i="1"/>
  <c r="I1075" i="1"/>
  <c r="H1075" i="1"/>
  <c r="J1074" i="1"/>
  <c r="I1074" i="1"/>
  <c r="H1074" i="1"/>
  <c r="J1073" i="1"/>
  <c r="I1073" i="1"/>
  <c r="H1073" i="1"/>
  <c r="J1072" i="1"/>
  <c r="I1072" i="1"/>
  <c r="H1072" i="1"/>
  <c r="J1071" i="1"/>
  <c r="I1071" i="1"/>
  <c r="H1071" i="1"/>
  <c r="J1070" i="1"/>
  <c r="I1070" i="1"/>
  <c r="H1070" i="1"/>
  <c r="J1069" i="1"/>
  <c r="I1069" i="1"/>
  <c r="H1069" i="1"/>
  <c r="J1068" i="1"/>
  <c r="I1068" i="1"/>
  <c r="H1068" i="1"/>
  <c r="J1067" i="1"/>
  <c r="I1067" i="1"/>
  <c r="H1067" i="1"/>
  <c r="J1066" i="1"/>
  <c r="I1066" i="1"/>
  <c r="H1066" i="1"/>
  <c r="J1065" i="1"/>
  <c r="I1065" i="1"/>
  <c r="H1065" i="1"/>
  <c r="J1064" i="1"/>
  <c r="I1064" i="1"/>
  <c r="H1064" i="1"/>
  <c r="J1063" i="1"/>
  <c r="I1063" i="1"/>
  <c r="H1063" i="1"/>
  <c r="J1062" i="1"/>
  <c r="I1062" i="1"/>
  <c r="H1062" i="1"/>
  <c r="J1061" i="1"/>
  <c r="I1061" i="1"/>
  <c r="H1061" i="1"/>
  <c r="J1060" i="1"/>
  <c r="I1060" i="1"/>
  <c r="H1060" i="1"/>
  <c r="J1059" i="1"/>
  <c r="I1059" i="1"/>
  <c r="H1059" i="1"/>
  <c r="J1058" i="1"/>
  <c r="I1058" i="1"/>
  <c r="H1058" i="1"/>
  <c r="J1057" i="1"/>
  <c r="I1057" i="1"/>
  <c r="H1057" i="1"/>
  <c r="J1056" i="1"/>
  <c r="I1056" i="1"/>
  <c r="H1056" i="1"/>
  <c r="J1055" i="1"/>
  <c r="I1055" i="1"/>
  <c r="H1055" i="1"/>
  <c r="J1054" i="1"/>
  <c r="I1054" i="1"/>
  <c r="H1054" i="1"/>
  <c r="J1053" i="1"/>
  <c r="I1053" i="1"/>
  <c r="H1053" i="1"/>
  <c r="J1052" i="1"/>
  <c r="I1052" i="1"/>
  <c r="H1052" i="1"/>
  <c r="J1051" i="1"/>
  <c r="I1051" i="1"/>
  <c r="H1051" i="1"/>
  <c r="J1050" i="1"/>
  <c r="I1050" i="1"/>
  <c r="H1050" i="1"/>
  <c r="J1049" i="1"/>
  <c r="I1049" i="1"/>
  <c r="H1049" i="1"/>
  <c r="J1048" i="1"/>
  <c r="I1048" i="1"/>
  <c r="H1048" i="1"/>
  <c r="J1047" i="1"/>
  <c r="I1047" i="1"/>
  <c r="H1047" i="1"/>
  <c r="J1046" i="1"/>
  <c r="I1046" i="1"/>
  <c r="H1046" i="1"/>
  <c r="J1045" i="1"/>
  <c r="I1045" i="1"/>
  <c r="H1045" i="1"/>
  <c r="J1044" i="1"/>
  <c r="I1044" i="1"/>
  <c r="H1044" i="1"/>
  <c r="J1043" i="1"/>
  <c r="I1043" i="1"/>
  <c r="H1043" i="1"/>
  <c r="J1042" i="1"/>
  <c r="I1042" i="1"/>
  <c r="H1042" i="1"/>
  <c r="J1041" i="1"/>
  <c r="I1041" i="1"/>
  <c r="H1041" i="1"/>
  <c r="J1040" i="1"/>
  <c r="I1040" i="1"/>
  <c r="H1040" i="1"/>
  <c r="J1039" i="1"/>
  <c r="I1039" i="1"/>
  <c r="H1039" i="1"/>
  <c r="J1038" i="1"/>
  <c r="I1038" i="1"/>
  <c r="H1038" i="1"/>
  <c r="J1037" i="1"/>
  <c r="I1037" i="1"/>
  <c r="H1037" i="1"/>
  <c r="J1036" i="1"/>
  <c r="I1036" i="1"/>
  <c r="H1036" i="1"/>
  <c r="J1035" i="1"/>
  <c r="I1035" i="1"/>
  <c r="H1035" i="1"/>
  <c r="J1034" i="1"/>
  <c r="I1034" i="1"/>
  <c r="H1034" i="1"/>
  <c r="J1033" i="1"/>
  <c r="I1033" i="1"/>
  <c r="H1033" i="1"/>
  <c r="J1032" i="1"/>
  <c r="I1032" i="1"/>
  <c r="H1032" i="1"/>
  <c r="J1031" i="1"/>
  <c r="I1031" i="1"/>
  <c r="H1031" i="1"/>
  <c r="J1030" i="1"/>
  <c r="I1030" i="1"/>
  <c r="H1030" i="1"/>
  <c r="J1029" i="1"/>
  <c r="I1029" i="1"/>
  <c r="H1029" i="1"/>
  <c r="J1028" i="1"/>
  <c r="I1028" i="1"/>
  <c r="H1028" i="1"/>
  <c r="J1027" i="1"/>
  <c r="I1027" i="1"/>
  <c r="H1027" i="1"/>
  <c r="J1026" i="1"/>
  <c r="I1026" i="1"/>
  <c r="H1026" i="1"/>
  <c r="J1025" i="1"/>
  <c r="I1025" i="1"/>
  <c r="H1025" i="1"/>
  <c r="J1024" i="1"/>
  <c r="I1024" i="1"/>
  <c r="H1024" i="1"/>
  <c r="J1023" i="1"/>
  <c r="I1023" i="1"/>
  <c r="H1023" i="1"/>
  <c r="J1022" i="1"/>
  <c r="I1022" i="1"/>
  <c r="H1022" i="1"/>
  <c r="J1021" i="1"/>
  <c r="I1021" i="1"/>
  <c r="H1021" i="1"/>
  <c r="J1020" i="1"/>
  <c r="I1020" i="1"/>
  <c r="H1020" i="1"/>
  <c r="J1019" i="1"/>
  <c r="I1019" i="1"/>
  <c r="H1019" i="1"/>
  <c r="J1018" i="1"/>
  <c r="I1018" i="1"/>
  <c r="H1018" i="1"/>
  <c r="J1017" i="1"/>
  <c r="I1017" i="1"/>
  <c r="H1017" i="1"/>
  <c r="J1016" i="1"/>
  <c r="I1016" i="1"/>
  <c r="H1016" i="1"/>
  <c r="J1015" i="1"/>
  <c r="I1015" i="1"/>
  <c r="H1015" i="1"/>
  <c r="J1014" i="1"/>
  <c r="I1014" i="1"/>
  <c r="H1014" i="1"/>
  <c r="J1013" i="1"/>
  <c r="I1013" i="1"/>
  <c r="H1013" i="1"/>
  <c r="J1012" i="1"/>
  <c r="I1012" i="1"/>
  <c r="H1012" i="1"/>
  <c r="J1011" i="1"/>
  <c r="I1011" i="1"/>
  <c r="H1011" i="1"/>
  <c r="J1010" i="1"/>
  <c r="I1010" i="1"/>
  <c r="H1010" i="1"/>
  <c r="J1009" i="1"/>
  <c r="I1009" i="1"/>
  <c r="H1009" i="1"/>
  <c r="J1008" i="1"/>
  <c r="I1008" i="1"/>
  <c r="H1008" i="1"/>
  <c r="J1007" i="1"/>
  <c r="I1007" i="1"/>
  <c r="H1007" i="1"/>
  <c r="J1006" i="1"/>
  <c r="I1006" i="1"/>
  <c r="H1006" i="1"/>
  <c r="J1005" i="1"/>
  <c r="I1005" i="1"/>
  <c r="H1005" i="1"/>
  <c r="J1004" i="1"/>
  <c r="I1004" i="1"/>
  <c r="H1004" i="1"/>
  <c r="J1003" i="1"/>
  <c r="I1003" i="1"/>
  <c r="H1003" i="1"/>
  <c r="J1002" i="1"/>
  <c r="I1002" i="1"/>
  <c r="H1002" i="1"/>
  <c r="J1001" i="1"/>
  <c r="I1001" i="1"/>
  <c r="H1001" i="1"/>
  <c r="J1000" i="1"/>
  <c r="I1000" i="1"/>
  <c r="H1000" i="1"/>
  <c r="J999" i="1"/>
  <c r="I999" i="1"/>
  <c r="H999" i="1"/>
  <c r="J998" i="1"/>
  <c r="I998" i="1"/>
  <c r="H998" i="1"/>
  <c r="J997" i="1"/>
  <c r="I997" i="1"/>
  <c r="H997" i="1"/>
  <c r="J996" i="1"/>
  <c r="I996" i="1"/>
  <c r="H996" i="1"/>
  <c r="J995" i="1"/>
  <c r="I995" i="1"/>
  <c r="H995" i="1"/>
  <c r="J994" i="1"/>
  <c r="I994" i="1"/>
  <c r="H994" i="1"/>
  <c r="J993" i="1"/>
  <c r="I993" i="1"/>
  <c r="H993" i="1"/>
  <c r="J992" i="1"/>
  <c r="I992" i="1"/>
  <c r="H992" i="1"/>
  <c r="J991" i="1"/>
  <c r="I991" i="1"/>
  <c r="H991" i="1"/>
  <c r="J990" i="1"/>
  <c r="I990" i="1"/>
  <c r="H990" i="1"/>
  <c r="J989" i="1"/>
  <c r="I989" i="1"/>
  <c r="H989" i="1"/>
  <c r="J988" i="1"/>
  <c r="I988" i="1"/>
  <c r="H988" i="1"/>
  <c r="J987" i="1"/>
  <c r="I987" i="1"/>
  <c r="H987" i="1"/>
  <c r="J986" i="1"/>
  <c r="I986" i="1"/>
  <c r="H986" i="1"/>
  <c r="J985" i="1"/>
  <c r="I985" i="1"/>
  <c r="H985" i="1"/>
  <c r="J984" i="1"/>
  <c r="I984" i="1"/>
  <c r="H984" i="1"/>
  <c r="J983" i="1"/>
  <c r="I983" i="1"/>
  <c r="H983" i="1"/>
  <c r="J982" i="1"/>
  <c r="I982" i="1"/>
  <c r="H982" i="1"/>
  <c r="J981" i="1"/>
  <c r="I981" i="1"/>
  <c r="H981" i="1"/>
  <c r="J980" i="1"/>
  <c r="I980" i="1"/>
  <c r="H980" i="1"/>
  <c r="J979" i="1"/>
  <c r="I979" i="1"/>
  <c r="H979" i="1"/>
  <c r="J978" i="1"/>
  <c r="I978" i="1"/>
  <c r="H978" i="1"/>
  <c r="J977" i="1"/>
  <c r="I977" i="1"/>
  <c r="H977" i="1"/>
  <c r="J976" i="1"/>
  <c r="I976" i="1"/>
  <c r="H976" i="1"/>
  <c r="J975" i="1"/>
  <c r="I975" i="1"/>
  <c r="H975" i="1"/>
  <c r="J974" i="1"/>
  <c r="I974" i="1"/>
  <c r="H974" i="1"/>
  <c r="J973" i="1"/>
  <c r="I973" i="1"/>
  <c r="H973" i="1"/>
  <c r="J972" i="1"/>
  <c r="I972" i="1"/>
  <c r="H972" i="1"/>
  <c r="J971" i="1"/>
  <c r="I971" i="1"/>
  <c r="H971" i="1"/>
  <c r="J970" i="1"/>
  <c r="I970" i="1"/>
  <c r="H970" i="1"/>
  <c r="J969" i="1"/>
  <c r="I969" i="1"/>
  <c r="H969" i="1"/>
  <c r="J968" i="1"/>
  <c r="I968" i="1"/>
  <c r="H968" i="1"/>
  <c r="J967" i="1"/>
  <c r="I967" i="1"/>
  <c r="H967" i="1"/>
  <c r="J966" i="1"/>
  <c r="I966" i="1"/>
  <c r="H966" i="1"/>
  <c r="J965" i="1"/>
  <c r="I965" i="1"/>
  <c r="H965" i="1"/>
  <c r="J964" i="1"/>
  <c r="I964" i="1"/>
  <c r="H964" i="1"/>
  <c r="J963" i="1"/>
  <c r="I963" i="1"/>
  <c r="H963" i="1"/>
  <c r="J962" i="1"/>
  <c r="I962" i="1"/>
  <c r="H962" i="1"/>
  <c r="J961" i="1"/>
  <c r="I961" i="1"/>
  <c r="H961" i="1"/>
  <c r="J960" i="1"/>
  <c r="I960" i="1"/>
  <c r="H960" i="1"/>
  <c r="J959" i="1"/>
  <c r="I959" i="1"/>
  <c r="H959" i="1"/>
  <c r="J958" i="1"/>
  <c r="I958" i="1"/>
  <c r="H958" i="1"/>
  <c r="J957" i="1"/>
  <c r="I957" i="1"/>
  <c r="H957" i="1"/>
  <c r="J956" i="1"/>
  <c r="I956" i="1"/>
  <c r="H956" i="1"/>
  <c r="J955" i="1"/>
  <c r="I955" i="1"/>
  <c r="H955" i="1"/>
  <c r="J954" i="1"/>
  <c r="I954" i="1"/>
  <c r="H954" i="1"/>
  <c r="J953" i="1"/>
  <c r="I953" i="1"/>
  <c r="H953" i="1"/>
  <c r="J952" i="1"/>
  <c r="I952" i="1"/>
  <c r="H952" i="1"/>
  <c r="J951" i="1"/>
  <c r="I951" i="1"/>
  <c r="H951" i="1"/>
  <c r="J950" i="1"/>
  <c r="I950" i="1"/>
  <c r="H950" i="1"/>
  <c r="J949" i="1"/>
  <c r="I949" i="1"/>
  <c r="H949" i="1"/>
  <c r="J948" i="1"/>
  <c r="I948" i="1"/>
  <c r="H948" i="1"/>
  <c r="J947" i="1"/>
  <c r="I947" i="1"/>
  <c r="H947" i="1"/>
  <c r="J946" i="1"/>
  <c r="I946" i="1"/>
  <c r="H946" i="1"/>
  <c r="J945" i="1"/>
  <c r="I945" i="1"/>
  <c r="H945" i="1"/>
  <c r="J944" i="1"/>
  <c r="I944" i="1"/>
  <c r="H944" i="1"/>
  <c r="J943" i="1"/>
  <c r="I943" i="1"/>
  <c r="H943" i="1"/>
  <c r="J942" i="1"/>
  <c r="I942" i="1"/>
  <c r="H942" i="1"/>
  <c r="J941" i="1"/>
  <c r="I941" i="1"/>
  <c r="H941" i="1"/>
  <c r="J940" i="1"/>
  <c r="I940" i="1"/>
  <c r="H940" i="1"/>
  <c r="J939" i="1"/>
  <c r="I939" i="1"/>
  <c r="H939" i="1"/>
  <c r="J938" i="1"/>
  <c r="I938" i="1"/>
  <c r="H938" i="1"/>
  <c r="J937" i="1"/>
  <c r="I937" i="1"/>
  <c r="H937" i="1"/>
  <c r="J936" i="1"/>
  <c r="I936" i="1"/>
  <c r="H936" i="1"/>
  <c r="J935" i="1"/>
  <c r="I935" i="1"/>
  <c r="H935" i="1"/>
  <c r="J934" i="1"/>
  <c r="I934" i="1"/>
  <c r="H934" i="1"/>
  <c r="J933" i="1"/>
  <c r="I933" i="1"/>
  <c r="H933" i="1"/>
  <c r="J932" i="1"/>
  <c r="I932" i="1"/>
  <c r="H932" i="1"/>
  <c r="J931" i="1"/>
  <c r="I931" i="1"/>
  <c r="H931" i="1"/>
  <c r="J930" i="1"/>
  <c r="I930" i="1"/>
  <c r="H930" i="1"/>
  <c r="J929" i="1"/>
  <c r="I929" i="1"/>
  <c r="H929" i="1"/>
  <c r="J928" i="1"/>
  <c r="I928" i="1"/>
  <c r="H928" i="1"/>
  <c r="J927" i="1"/>
  <c r="I927" i="1"/>
  <c r="H927" i="1"/>
  <c r="J926" i="1"/>
  <c r="I926" i="1"/>
  <c r="H926" i="1"/>
  <c r="J925" i="1"/>
  <c r="I925" i="1"/>
  <c r="H925" i="1"/>
  <c r="J924" i="1"/>
  <c r="I924" i="1"/>
  <c r="H924" i="1"/>
  <c r="J923" i="1"/>
  <c r="I923" i="1"/>
  <c r="H923" i="1"/>
  <c r="J922" i="1"/>
  <c r="I922" i="1"/>
  <c r="H922" i="1"/>
  <c r="J921" i="1"/>
  <c r="I921" i="1"/>
  <c r="H921" i="1"/>
  <c r="J920" i="1"/>
  <c r="I920" i="1"/>
  <c r="H920" i="1"/>
  <c r="J919" i="1"/>
  <c r="I919" i="1"/>
  <c r="H919" i="1"/>
  <c r="J918" i="1"/>
  <c r="I918" i="1"/>
  <c r="H918" i="1"/>
  <c r="J917" i="1"/>
  <c r="I917" i="1"/>
  <c r="H917" i="1"/>
  <c r="J916" i="1"/>
  <c r="I916" i="1"/>
  <c r="H916" i="1"/>
  <c r="J915" i="1"/>
  <c r="I915" i="1"/>
  <c r="H915" i="1"/>
  <c r="J914" i="1"/>
  <c r="I914" i="1"/>
  <c r="H914" i="1"/>
  <c r="J913" i="1"/>
  <c r="I913" i="1"/>
  <c r="H913" i="1"/>
  <c r="J912" i="1"/>
  <c r="I912" i="1"/>
  <c r="H912" i="1"/>
  <c r="J911" i="1"/>
  <c r="I911" i="1"/>
  <c r="H911" i="1"/>
  <c r="J910" i="1"/>
  <c r="I910" i="1"/>
  <c r="H910" i="1"/>
  <c r="J909" i="1"/>
  <c r="I909" i="1"/>
  <c r="H909" i="1"/>
  <c r="J908" i="1"/>
  <c r="I908" i="1"/>
  <c r="H908" i="1"/>
  <c r="J907" i="1"/>
  <c r="I907" i="1"/>
  <c r="H907" i="1"/>
  <c r="J906" i="1"/>
  <c r="I906" i="1"/>
  <c r="H906" i="1"/>
  <c r="J905" i="1"/>
  <c r="I905" i="1"/>
  <c r="H905" i="1"/>
  <c r="J904" i="1"/>
  <c r="I904" i="1"/>
  <c r="H904" i="1"/>
  <c r="J903" i="1"/>
  <c r="I903" i="1"/>
  <c r="H903" i="1"/>
  <c r="J902" i="1"/>
  <c r="I902" i="1"/>
  <c r="H902" i="1"/>
  <c r="J901" i="1"/>
  <c r="I901" i="1"/>
  <c r="H901" i="1"/>
  <c r="J900" i="1"/>
  <c r="I900" i="1"/>
  <c r="H900" i="1"/>
  <c r="J899" i="1"/>
  <c r="I899" i="1"/>
  <c r="H899" i="1"/>
  <c r="J898" i="1"/>
  <c r="I898" i="1"/>
  <c r="H898" i="1"/>
  <c r="J897" i="1"/>
  <c r="I897" i="1"/>
  <c r="H897" i="1"/>
  <c r="J896" i="1"/>
  <c r="I896" i="1"/>
  <c r="H896" i="1"/>
  <c r="J895" i="1"/>
  <c r="I895" i="1"/>
  <c r="H895" i="1"/>
  <c r="J894" i="1"/>
  <c r="I894" i="1"/>
  <c r="H894" i="1"/>
  <c r="J893" i="1"/>
  <c r="I893" i="1"/>
  <c r="H893" i="1"/>
  <c r="J892" i="1"/>
  <c r="I892" i="1"/>
  <c r="H892" i="1"/>
  <c r="J891" i="1"/>
  <c r="I891" i="1"/>
  <c r="H891" i="1"/>
  <c r="J890" i="1"/>
  <c r="I890" i="1"/>
  <c r="H890" i="1"/>
  <c r="J889" i="1"/>
  <c r="I889" i="1"/>
  <c r="H889" i="1"/>
  <c r="J888" i="1"/>
  <c r="I888" i="1"/>
  <c r="H888" i="1"/>
  <c r="J887" i="1"/>
  <c r="I887" i="1"/>
  <c r="H887" i="1"/>
  <c r="J886" i="1"/>
  <c r="I886" i="1"/>
  <c r="H886" i="1"/>
  <c r="J885" i="1"/>
  <c r="I885" i="1"/>
  <c r="H885" i="1"/>
  <c r="J884" i="1"/>
  <c r="I884" i="1"/>
  <c r="H884" i="1"/>
  <c r="J883" i="1"/>
  <c r="I883" i="1"/>
  <c r="H883" i="1"/>
  <c r="J882" i="1"/>
  <c r="I882" i="1"/>
  <c r="H882" i="1"/>
  <c r="J881" i="1"/>
  <c r="I881" i="1"/>
  <c r="H881" i="1"/>
  <c r="J880" i="1"/>
  <c r="I880" i="1"/>
  <c r="H880" i="1"/>
  <c r="J879" i="1"/>
  <c r="I879" i="1"/>
  <c r="H879" i="1"/>
  <c r="J878" i="1"/>
  <c r="I878" i="1"/>
  <c r="H878" i="1"/>
  <c r="J877" i="1"/>
  <c r="I877" i="1"/>
  <c r="H877" i="1"/>
  <c r="J876" i="1"/>
  <c r="I876" i="1"/>
  <c r="H876" i="1"/>
  <c r="J875" i="1"/>
  <c r="I875" i="1"/>
  <c r="H875" i="1"/>
  <c r="J874" i="1"/>
  <c r="I874" i="1"/>
  <c r="H874" i="1"/>
  <c r="J873" i="1"/>
  <c r="I873" i="1"/>
  <c r="H873" i="1"/>
  <c r="J872" i="1"/>
  <c r="I872" i="1"/>
  <c r="H872" i="1"/>
  <c r="J871" i="1"/>
  <c r="I871" i="1"/>
  <c r="H871" i="1"/>
  <c r="J870" i="1"/>
  <c r="I870" i="1"/>
  <c r="H870" i="1"/>
  <c r="J869" i="1"/>
  <c r="I869" i="1"/>
  <c r="H869" i="1"/>
  <c r="J868" i="1"/>
  <c r="I868" i="1"/>
  <c r="H868" i="1"/>
  <c r="J867" i="1"/>
  <c r="I867" i="1"/>
  <c r="H867" i="1"/>
  <c r="J866" i="1"/>
  <c r="I866" i="1"/>
  <c r="H866" i="1"/>
  <c r="J865" i="1"/>
  <c r="I865" i="1"/>
  <c r="H865" i="1"/>
  <c r="J864" i="1"/>
  <c r="I864" i="1"/>
  <c r="H864" i="1"/>
  <c r="J863" i="1"/>
  <c r="I863" i="1"/>
  <c r="H863" i="1"/>
  <c r="J862" i="1"/>
  <c r="I862" i="1"/>
  <c r="H862" i="1"/>
  <c r="J861" i="1"/>
  <c r="I861" i="1"/>
  <c r="H861" i="1"/>
  <c r="J860" i="1"/>
  <c r="I860" i="1"/>
  <c r="H860" i="1"/>
  <c r="J859" i="1"/>
  <c r="I859" i="1"/>
  <c r="H859" i="1"/>
  <c r="J858" i="1"/>
  <c r="I858" i="1"/>
  <c r="H858" i="1"/>
  <c r="J857" i="1"/>
  <c r="I857" i="1"/>
  <c r="H857" i="1"/>
  <c r="J856" i="1"/>
  <c r="I856" i="1"/>
  <c r="H856" i="1"/>
  <c r="J855" i="1"/>
  <c r="I855" i="1"/>
  <c r="H855" i="1"/>
  <c r="J854" i="1"/>
  <c r="I854" i="1"/>
  <c r="H854" i="1"/>
  <c r="J853" i="1"/>
  <c r="I853" i="1"/>
  <c r="H853" i="1"/>
  <c r="J852" i="1"/>
  <c r="I852" i="1"/>
  <c r="H852" i="1"/>
  <c r="J851" i="1"/>
  <c r="I851" i="1"/>
  <c r="H851" i="1"/>
  <c r="J850" i="1"/>
  <c r="I850" i="1"/>
  <c r="H850" i="1"/>
  <c r="J849" i="1"/>
  <c r="I849" i="1"/>
  <c r="H849" i="1"/>
  <c r="J848" i="1"/>
  <c r="I848" i="1"/>
  <c r="H848" i="1"/>
  <c r="J847" i="1"/>
  <c r="I847" i="1"/>
  <c r="H847" i="1"/>
  <c r="J846" i="1"/>
  <c r="I846" i="1"/>
  <c r="H846" i="1"/>
  <c r="J845" i="1"/>
  <c r="I845" i="1"/>
  <c r="H845" i="1"/>
  <c r="J844" i="1"/>
  <c r="I844" i="1"/>
  <c r="H844" i="1"/>
  <c r="J843" i="1"/>
  <c r="I843" i="1"/>
  <c r="H843" i="1"/>
  <c r="J842" i="1"/>
  <c r="I842" i="1"/>
  <c r="H842" i="1"/>
  <c r="J841" i="1"/>
  <c r="I841" i="1"/>
  <c r="H841" i="1"/>
  <c r="J840" i="1"/>
  <c r="I840" i="1"/>
  <c r="H840" i="1"/>
  <c r="J839" i="1"/>
  <c r="I839" i="1"/>
  <c r="H839" i="1"/>
  <c r="J838" i="1"/>
  <c r="I838" i="1"/>
  <c r="H838" i="1"/>
  <c r="J837" i="1"/>
  <c r="I837" i="1"/>
  <c r="H837" i="1"/>
  <c r="J836" i="1"/>
  <c r="I836" i="1"/>
  <c r="H836" i="1"/>
  <c r="J835" i="1"/>
  <c r="I835" i="1"/>
  <c r="H835" i="1"/>
  <c r="J834" i="1"/>
  <c r="I834" i="1"/>
  <c r="H834" i="1"/>
  <c r="J833" i="1"/>
  <c r="I833" i="1"/>
  <c r="H833" i="1"/>
  <c r="J832" i="1"/>
  <c r="I832" i="1"/>
  <c r="H832" i="1"/>
  <c r="J831" i="1"/>
  <c r="I831" i="1"/>
  <c r="H831" i="1"/>
  <c r="J830" i="1"/>
  <c r="I830" i="1"/>
  <c r="H830" i="1"/>
  <c r="J829" i="1"/>
  <c r="I829" i="1"/>
  <c r="H829" i="1"/>
  <c r="J828" i="1"/>
  <c r="I828" i="1"/>
  <c r="H828" i="1"/>
  <c r="J827" i="1"/>
  <c r="I827" i="1"/>
  <c r="H827" i="1"/>
  <c r="J826" i="1"/>
  <c r="I826" i="1"/>
  <c r="H826" i="1"/>
  <c r="J825" i="1"/>
  <c r="I825" i="1"/>
  <c r="H825" i="1"/>
  <c r="J824" i="1"/>
  <c r="I824" i="1"/>
  <c r="H824" i="1"/>
  <c r="J823" i="1"/>
  <c r="I823" i="1"/>
  <c r="H823" i="1"/>
  <c r="J822" i="1"/>
  <c r="I822" i="1"/>
  <c r="H822" i="1"/>
  <c r="J821" i="1"/>
  <c r="I821" i="1"/>
  <c r="H821" i="1"/>
  <c r="J820" i="1"/>
  <c r="I820" i="1"/>
  <c r="H820" i="1"/>
  <c r="J819" i="1"/>
  <c r="I819" i="1"/>
  <c r="H819" i="1"/>
  <c r="J818" i="1"/>
  <c r="I818" i="1"/>
  <c r="H818" i="1"/>
  <c r="J817" i="1"/>
  <c r="I817" i="1"/>
  <c r="H817" i="1"/>
  <c r="J816" i="1"/>
  <c r="I816" i="1"/>
  <c r="H816" i="1"/>
  <c r="J815" i="1"/>
  <c r="I815" i="1"/>
  <c r="H815" i="1"/>
  <c r="J814" i="1"/>
  <c r="I814" i="1"/>
  <c r="H814" i="1"/>
  <c r="J813" i="1"/>
  <c r="I813" i="1"/>
  <c r="H813" i="1"/>
  <c r="J812" i="1"/>
  <c r="I812" i="1"/>
  <c r="H812" i="1"/>
  <c r="J811" i="1"/>
  <c r="I811" i="1"/>
  <c r="H811" i="1"/>
  <c r="J810" i="1"/>
  <c r="I810" i="1"/>
  <c r="H810" i="1"/>
  <c r="J809" i="1"/>
  <c r="I809" i="1"/>
  <c r="H809" i="1"/>
  <c r="J808" i="1"/>
  <c r="I808" i="1"/>
  <c r="H808" i="1"/>
  <c r="J807" i="1"/>
  <c r="I807" i="1"/>
  <c r="H807" i="1"/>
  <c r="J806" i="1"/>
  <c r="I806" i="1"/>
  <c r="H806" i="1"/>
  <c r="J805" i="1"/>
  <c r="I805" i="1"/>
  <c r="H805" i="1"/>
  <c r="J804" i="1"/>
  <c r="I804" i="1"/>
  <c r="H804" i="1"/>
  <c r="J803" i="1"/>
  <c r="I803" i="1"/>
  <c r="H803" i="1"/>
  <c r="J802" i="1"/>
  <c r="I802" i="1"/>
  <c r="H802" i="1"/>
  <c r="J801" i="1"/>
  <c r="I801" i="1"/>
  <c r="H801" i="1"/>
  <c r="J800" i="1"/>
  <c r="I800" i="1"/>
  <c r="H800" i="1"/>
  <c r="J799" i="1"/>
  <c r="I799" i="1"/>
  <c r="H799" i="1"/>
  <c r="J798" i="1"/>
  <c r="I798" i="1"/>
  <c r="H798" i="1"/>
  <c r="J797" i="1"/>
  <c r="I797" i="1"/>
  <c r="H797" i="1"/>
  <c r="J796" i="1"/>
  <c r="I796" i="1"/>
  <c r="H796" i="1"/>
  <c r="J795" i="1"/>
  <c r="I795" i="1"/>
  <c r="H795" i="1"/>
  <c r="J794" i="1"/>
  <c r="I794" i="1"/>
  <c r="H794" i="1"/>
  <c r="J793" i="1"/>
  <c r="I793" i="1"/>
  <c r="H793" i="1"/>
  <c r="J792" i="1"/>
  <c r="I792" i="1"/>
  <c r="H792" i="1"/>
  <c r="J791" i="1"/>
  <c r="I791" i="1"/>
  <c r="H791" i="1"/>
  <c r="J790" i="1"/>
  <c r="I790" i="1"/>
  <c r="H790" i="1"/>
  <c r="J789" i="1"/>
  <c r="I789" i="1"/>
  <c r="H789" i="1"/>
  <c r="J788" i="1"/>
  <c r="I788" i="1"/>
  <c r="H788" i="1"/>
  <c r="J787" i="1"/>
  <c r="I787" i="1"/>
  <c r="H787" i="1"/>
  <c r="J786" i="1"/>
  <c r="I786" i="1"/>
  <c r="H786" i="1"/>
  <c r="J785" i="1"/>
  <c r="I785" i="1"/>
  <c r="H785" i="1"/>
  <c r="J784" i="1"/>
  <c r="I784" i="1"/>
  <c r="H784" i="1"/>
  <c r="J783" i="1"/>
  <c r="I783" i="1"/>
  <c r="H783" i="1"/>
  <c r="J782" i="1"/>
  <c r="I782" i="1"/>
  <c r="H782" i="1"/>
  <c r="J781" i="1"/>
  <c r="I781" i="1"/>
  <c r="H781" i="1"/>
  <c r="J780" i="1"/>
  <c r="I780" i="1"/>
  <c r="H780" i="1"/>
  <c r="J779" i="1"/>
  <c r="I779" i="1"/>
  <c r="H779" i="1"/>
  <c r="J778" i="1"/>
  <c r="I778" i="1"/>
  <c r="H778" i="1"/>
  <c r="J777" i="1"/>
  <c r="I777" i="1"/>
  <c r="H777" i="1"/>
  <c r="J776" i="1"/>
  <c r="I776" i="1"/>
  <c r="H776" i="1"/>
  <c r="J775" i="1"/>
  <c r="I775" i="1"/>
  <c r="H775" i="1"/>
  <c r="J774" i="1"/>
  <c r="I774" i="1"/>
  <c r="H774" i="1"/>
  <c r="J773" i="1"/>
  <c r="I773" i="1"/>
  <c r="H773" i="1"/>
  <c r="J772" i="1"/>
  <c r="I772" i="1"/>
  <c r="H772" i="1"/>
  <c r="J771" i="1"/>
  <c r="I771" i="1"/>
  <c r="H771" i="1"/>
  <c r="J770" i="1"/>
  <c r="I770" i="1"/>
  <c r="H770" i="1"/>
  <c r="J769" i="1"/>
  <c r="I769" i="1"/>
  <c r="H769" i="1"/>
  <c r="J768" i="1"/>
  <c r="I768" i="1"/>
  <c r="H768" i="1"/>
  <c r="J767" i="1"/>
  <c r="I767" i="1"/>
  <c r="H767" i="1"/>
  <c r="J766" i="1"/>
  <c r="I766" i="1"/>
  <c r="H766" i="1"/>
  <c r="J765" i="1"/>
  <c r="I765" i="1"/>
  <c r="H765" i="1"/>
  <c r="J764" i="1"/>
  <c r="I764" i="1"/>
  <c r="H764" i="1"/>
  <c r="J763" i="1"/>
  <c r="I763" i="1"/>
  <c r="H763" i="1"/>
  <c r="J762" i="1"/>
  <c r="I762" i="1"/>
  <c r="H762" i="1"/>
  <c r="J761" i="1"/>
  <c r="I761" i="1"/>
  <c r="H761" i="1"/>
  <c r="J760" i="1"/>
  <c r="I760" i="1"/>
  <c r="H760" i="1"/>
  <c r="J759" i="1"/>
  <c r="I759" i="1"/>
  <c r="H759" i="1"/>
  <c r="J758" i="1"/>
  <c r="I758" i="1"/>
  <c r="H758" i="1"/>
  <c r="J757" i="1"/>
  <c r="I757" i="1"/>
  <c r="H757" i="1"/>
  <c r="J756" i="1"/>
  <c r="I756" i="1"/>
  <c r="H756" i="1"/>
  <c r="J755" i="1"/>
  <c r="I755" i="1"/>
  <c r="H755" i="1"/>
  <c r="J754" i="1"/>
  <c r="I754" i="1"/>
  <c r="H754" i="1"/>
  <c r="J753" i="1"/>
  <c r="I753" i="1"/>
  <c r="H753" i="1"/>
  <c r="J752" i="1"/>
  <c r="I752" i="1"/>
  <c r="H752" i="1"/>
  <c r="J751" i="1"/>
  <c r="I751" i="1"/>
  <c r="H751" i="1"/>
  <c r="J750" i="1"/>
  <c r="I750" i="1"/>
  <c r="H750" i="1"/>
  <c r="J749" i="1"/>
  <c r="I749" i="1"/>
  <c r="H749" i="1"/>
  <c r="J748" i="1"/>
  <c r="I748" i="1"/>
  <c r="H748" i="1"/>
  <c r="J747" i="1"/>
  <c r="I747" i="1"/>
  <c r="H747" i="1"/>
  <c r="J746" i="1"/>
  <c r="I746" i="1"/>
  <c r="H746" i="1"/>
  <c r="J745" i="1"/>
  <c r="I745" i="1"/>
  <c r="H745" i="1"/>
  <c r="J744" i="1"/>
  <c r="I744" i="1"/>
  <c r="H744" i="1"/>
  <c r="J743" i="1"/>
  <c r="I743" i="1"/>
  <c r="H743" i="1"/>
  <c r="J742" i="1"/>
  <c r="I742" i="1"/>
  <c r="H742" i="1"/>
  <c r="J741" i="1"/>
  <c r="I741" i="1"/>
  <c r="H741" i="1"/>
  <c r="J740" i="1"/>
  <c r="I740" i="1"/>
  <c r="H740" i="1"/>
  <c r="J739" i="1"/>
  <c r="I739" i="1"/>
  <c r="H739" i="1"/>
  <c r="J738" i="1"/>
  <c r="I738" i="1"/>
  <c r="H738" i="1"/>
  <c r="J737" i="1"/>
  <c r="I737" i="1"/>
  <c r="H737" i="1"/>
  <c r="J736" i="1"/>
  <c r="I736" i="1"/>
  <c r="H736" i="1"/>
  <c r="J735" i="1"/>
  <c r="I735" i="1"/>
  <c r="H735" i="1"/>
  <c r="J734" i="1"/>
  <c r="I734" i="1"/>
  <c r="H734" i="1"/>
  <c r="J733" i="1"/>
  <c r="I733" i="1"/>
  <c r="H733" i="1"/>
  <c r="J732" i="1"/>
  <c r="I732" i="1"/>
  <c r="H732" i="1"/>
  <c r="J731" i="1"/>
  <c r="I731" i="1"/>
  <c r="H731" i="1"/>
  <c r="J730" i="1"/>
  <c r="I730" i="1"/>
  <c r="H730" i="1"/>
  <c r="J729" i="1"/>
  <c r="I729" i="1"/>
  <c r="H729" i="1"/>
  <c r="J728" i="1"/>
  <c r="I728" i="1"/>
  <c r="H728" i="1"/>
  <c r="J727" i="1"/>
  <c r="I727" i="1"/>
  <c r="H727" i="1"/>
  <c r="J726" i="1"/>
  <c r="I726" i="1"/>
  <c r="H726" i="1"/>
  <c r="Q14" i="1"/>
  <c r="R14" i="1" s="1"/>
  <c r="J725" i="1"/>
  <c r="I725" i="1"/>
  <c r="H725" i="1"/>
  <c r="J724" i="1"/>
  <c r="I724" i="1"/>
  <c r="H724" i="1"/>
  <c r="J723" i="1"/>
  <c r="I723" i="1"/>
  <c r="H723" i="1"/>
  <c r="J722" i="1"/>
  <c r="I722" i="1"/>
  <c r="H722" i="1"/>
  <c r="J721" i="1"/>
  <c r="I721" i="1"/>
  <c r="H721" i="1"/>
  <c r="J720" i="1"/>
  <c r="I720" i="1"/>
  <c r="H720" i="1"/>
  <c r="J719" i="1"/>
  <c r="I719" i="1"/>
  <c r="H719" i="1"/>
  <c r="J718" i="1"/>
  <c r="I718" i="1"/>
  <c r="H718" i="1"/>
  <c r="J717" i="1"/>
  <c r="I717" i="1"/>
  <c r="H717" i="1"/>
  <c r="J716" i="1"/>
  <c r="I716" i="1"/>
  <c r="H716" i="1"/>
  <c r="J715" i="1"/>
  <c r="I715" i="1"/>
  <c r="H715" i="1"/>
  <c r="J714" i="1"/>
  <c r="I714" i="1"/>
  <c r="H714" i="1"/>
  <c r="J713" i="1"/>
  <c r="I713" i="1"/>
  <c r="H713" i="1"/>
  <c r="J712" i="1"/>
  <c r="I712" i="1"/>
  <c r="H712" i="1"/>
  <c r="J711" i="1"/>
  <c r="I711" i="1"/>
  <c r="H711" i="1"/>
  <c r="J710" i="1"/>
  <c r="I710" i="1"/>
  <c r="H710" i="1"/>
  <c r="J709" i="1"/>
  <c r="I709" i="1"/>
  <c r="H709" i="1"/>
  <c r="J708" i="1"/>
  <c r="I708" i="1"/>
  <c r="H708" i="1"/>
  <c r="J707" i="1"/>
  <c r="I707" i="1"/>
  <c r="H707" i="1"/>
  <c r="J706" i="1"/>
  <c r="I706" i="1"/>
  <c r="H706" i="1"/>
  <c r="J705" i="1"/>
  <c r="I705" i="1"/>
  <c r="H705" i="1"/>
  <c r="J704" i="1"/>
  <c r="I704" i="1"/>
  <c r="H704" i="1"/>
  <c r="J703" i="1"/>
  <c r="I703" i="1"/>
  <c r="H703" i="1"/>
  <c r="J702" i="1"/>
  <c r="I702" i="1"/>
  <c r="H702" i="1"/>
  <c r="J701" i="1"/>
  <c r="I701" i="1"/>
  <c r="H701" i="1"/>
  <c r="J700" i="1"/>
  <c r="I700" i="1"/>
  <c r="H700" i="1"/>
  <c r="J699" i="1"/>
  <c r="I699" i="1"/>
  <c r="H699" i="1"/>
  <c r="J698" i="1"/>
  <c r="I698" i="1"/>
  <c r="H698" i="1"/>
  <c r="J697" i="1"/>
  <c r="I697" i="1"/>
  <c r="H697" i="1"/>
  <c r="J696" i="1"/>
  <c r="I696" i="1"/>
  <c r="H696" i="1"/>
  <c r="J695" i="1"/>
  <c r="I695" i="1"/>
  <c r="H695" i="1"/>
  <c r="J694" i="1"/>
  <c r="I694" i="1"/>
  <c r="H694" i="1"/>
  <c r="J693" i="1"/>
  <c r="I693" i="1"/>
  <c r="H693" i="1"/>
  <c r="J692" i="1"/>
  <c r="I692" i="1"/>
  <c r="H692" i="1"/>
  <c r="J691" i="1"/>
  <c r="I691" i="1"/>
  <c r="H691" i="1"/>
  <c r="J690" i="1"/>
  <c r="I690" i="1"/>
  <c r="H690" i="1"/>
  <c r="J689" i="1"/>
  <c r="I689" i="1"/>
  <c r="H689" i="1"/>
  <c r="J688" i="1"/>
  <c r="I688" i="1"/>
  <c r="H688" i="1"/>
  <c r="J687" i="1"/>
  <c r="I687" i="1"/>
  <c r="H687" i="1"/>
  <c r="J686" i="1"/>
  <c r="I686" i="1"/>
  <c r="H686" i="1"/>
  <c r="J685" i="1"/>
  <c r="I685" i="1"/>
  <c r="H685" i="1"/>
  <c r="J684" i="1"/>
  <c r="I684" i="1"/>
  <c r="H684" i="1"/>
  <c r="J683" i="1"/>
  <c r="I683" i="1"/>
  <c r="H683" i="1"/>
  <c r="J682" i="1"/>
  <c r="I682" i="1"/>
  <c r="H682" i="1"/>
  <c r="J681" i="1"/>
  <c r="I681" i="1"/>
  <c r="H681" i="1"/>
  <c r="J680" i="1"/>
  <c r="I680" i="1"/>
  <c r="H680" i="1"/>
  <c r="J679" i="1"/>
  <c r="I679" i="1"/>
  <c r="H679" i="1"/>
  <c r="J678" i="1"/>
  <c r="I678" i="1"/>
  <c r="H678" i="1"/>
  <c r="J677" i="1"/>
  <c r="I677" i="1"/>
  <c r="H677" i="1"/>
  <c r="J676" i="1"/>
  <c r="I676" i="1"/>
  <c r="H676" i="1"/>
  <c r="J675" i="1"/>
  <c r="I675" i="1"/>
  <c r="H675" i="1"/>
  <c r="J674" i="1"/>
  <c r="I674" i="1"/>
  <c r="H674" i="1"/>
  <c r="J673" i="1"/>
  <c r="I673" i="1"/>
  <c r="H673" i="1"/>
  <c r="J672" i="1"/>
  <c r="I672" i="1"/>
  <c r="H672" i="1"/>
  <c r="J671" i="1"/>
  <c r="I671" i="1"/>
  <c r="H671" i="1"/>
  <c r="J670" i="1"/>
  <c r="I670" i="1"/>
  <c r="H670" i="1"/>
  <c r="J669" i="1"/>
  <c r="I669" i="1"/>
  <c r="H669" i="1"/>
  <c r="J668" i="1"/>
  <c r="I668" i="1"/>
  <c r="H668" i="1"/>
  <c r="J667" i="1"/>
  <c r="I667" i="1"/>
  <c r="H667" i="1"/>
  <c r="J666" i="1"/>
  <c r="I666" i="1"/>
  <c r="H666" i="1"/>
  <c r="J665" i="1"/>
  <c r="I665" i="1"/>
  <c r="H665" i="1"/>
  <c r="J664" i="1"/>
  <c r="I664" i="1"/>
  <c r="H664" i="1"/>
  <c r="J663" i="1"/>
  <c r="I663" i="1"/>
  <c r="H663" i="1"/>
  <c r="J662" i="1"/>
  <c r="I662" i="1"/>
  <c r="H662" i="1"/>
  <c r="J661" i="1"/>
  <c r="I661" i="1"/>
  <c r="H661" i="1"/>
  <c r="J660" i="1"/>
  <c r="I660" i="1"/>
  <c r="H660" i="1"/>
  <c r="J659" i="1"/>
  <c r="I659" i="1"/>
  <c r="H659" i="1"/>
  <c r="J658" i="1"/>
  <c r="I658" i="1"/>
  <c r="H658" i="1"/>
  <c r="J657" i="1"/>
  <c r="I657" i="1"/>
  <c r="H657" i="1"/>
  <c r="J656" i="1"/>
  <c r="I656" i="1"/>
  <c r="H656" i="1"/>
  <c r="J655" i="1"/>
  <c r="I655" i="1"/>
  <c r="H655" i="1"/>
  <c r="J654" i="1"/>
  <c r="I654" i="1"/>
  <c r="H654" i="1"/>
  <c r="J653" i="1"/>
  <c r="I653" i="1"/>
  <c r="H653" i="1"/>
  <c r="J652" i="1"/>
  <c r="I652" i="1"/>
  <c r="H652" i="1"/>
  <c r="J651" i="1"/>
  <c r="I651" i="1"/>
  <c r="H651" i="1"/>
  <c r="J650" i="1"/>
  <c r="I650" i="1"/>
  <c r="H650" i="1"/>
  <c r="J649" i="1"/>
  <c r="I649" i="1"/>
  <c r="H649" i="1"/>
  <c r="J648" i="1"/>
  <c r="I648" i="1"/>
  <c r="H648" i="1"/>
  <c r="J647" i="1"/>
  <c r="I647" i="1"/>
  <c r="H647" i="1"/>
  <c r="J646" i="1"/>
  <c r="I646" i="1"/>
  <c r="H646" i="1"/>
  <c r="J645" i="1"/>
  <c r="I645" i="1"/>
  <c r="H645" i="1"/>
  <c r="J644" i="1"/>
  <c r="I644" i="1"/>
  <c r="H644" i="1"/>
  <c r="J643" i="1"/>
  <c r="I643" i="1"/>
  <c r="H643" i="1"/>
  <c r="J642" i="1"/>
  <c r="I642" i="1"/>
  <c r="H642" i="1"/>
  <c r="J641" i="1"/>
  <c r="I641" i="1"/>
  <c r="H641" i="1"/>
  <c r="J640" i="1"/>
  <c r="I640" i="1"/>
  <c r="H640" i="1"/>
  <c r="J639" i="1"/>
  <c r="I639" i="1"/>
  <c r="H639" i="1"/>
  <c r="J638" i="1"/>
  <c r="I638" i="1"/>
  <c r="H638" i="1"/>
  <c r="J637" i="1"/>
  <c r="I637" i="1"/>
  <c r="H637" i="1"/>
  <c r="J636" i="1"/>
  <c r="I636" i="1"/>
  <c r="H636" i="1"/>
  <c r="J635" i="1"/>
  <c r="I635" i="1"/>
  <c r="H635" i="1"/>
  <c r="J634" i="1"/>
  <c r="I634" i="1"/>
  <c r="H634" i="1"/>
  <c r="J633" i="1"/>
  <c r="I633" i="1"/>
  <c r="H633" i="1"/>
  <c r="J632" i="1"/>
  <c r="I632" i="1"/>
  <c r="H632" i="1"/>
  <c r="J631" i="1"/>
  <c r="I631" i="1"/>
  <c r="H631" i="1"/>
  <c r="J630" i="1"/>
  <c r="I630" i="1"/>
  <c r="H630" i="1"/>
  <c r="J629" i="1"/>
  <c r="I629" i="1"/>
  <c r="H629" i="1"/>
  <c r="J628" i="1"/>
  <c r="I628" i="1"/>
  <c r="H628" i="1"/>
  <c r="J627" i="1"/>
  <c r="I627" i="1"/>
  <c r="H627" i="1"/>
  <c r="J626" i="1"/>
  <c r="I626" i="1"/>
  <c r="H626" i="1"/>
  <c r="J625" i="1"/>
  <c r="I625" i="1"/>
  <c r="H625" i="1"/>
  <c r="J624" i="1"/>
  <c r="I624" i="1"/>
  <c r="H624" i="1"/>
  <c r="J623" i="1"/>
  <c r="I623" i="1"/>
  <c r="H623" i="1"/>
  <c r="J622" i="1"/>
  <c r="I622" i="1"/>
  <c r="H622" i="1"/>
  <c r="J621" i="1"/>
  <c r="I621" i="1"/>
  <c r="H621" i="1"/>
  <c r="J620" i="1"/>
  <c r="I620" i="1"/>
  <c r="H620" i="1"/>
  <c r="J619" i="1"/>
  <c r="I619" i="1"/>
  <c r="H619" i="1"/>
  <c r="J618" i="1"/>
  <c r="I618" i="1"/>
  <c r="H618" i="1"/>
  <c r="J617" i="1"/>
  <c r="I617" i="1"/>
  <c r="H617" i="1"/>
  <c r="J616" i="1"/>
  <c r="I616" i="1"/>
  <c r="H616" i="1"/>
  <c r="J615" i="1"/>
  <c r="I615" i="1"/>
  <c r="H615" i="1"/>
  <c r="J614" i="1"/>
  <c r="I614" i="1"/>
  <c r="H614" i="1"/>
  <c r="J613" i="1"/>
  <c r="I613" i="1"/>
  <c r="H613" i="1"/>
  <c r="J612" i="1"/>
  <c r="I612" i="1"/>
  <c r="H612" i="1"/>
  <c r="J611" i="1"/>
  <c r="I611" i="1"/>
  <c r="H611" i="1"/>
  <c r="J610" i="1"/>
  <c r="I610" i="1"/>
  <c r="H610" i="1"/>
  <c r="J609" i="1"/>
  <c r="I609" i="1"/>
  <c r="H609" i="1"/>
  <c r="J608" i="1"/>
  <c r="I608" i="1"/>
  <c r="H608" i="1"/>
  <c r="J607" i="1"/>
  <c r="I607" i="1"/>
  <c r="H607" i="1"/>
  <c r="J606" i="1"/>
  <c r="I606" i="1"/>
  <c r="H606" i="1"/>
  <c r="J605" i="1"/>
  <c r="I605" i="1"/>
  <c r="H605" i="1"/>
  <c r="J604" i="1"/>
  <c r="I604" i="1"/>
  <c r="H604" i="1"/>
  <c r="J603" i="1"/>
  <c r="I603" i="1"/>
  <c r="H603" i="1"/>
  <c r="J602" i="1"/>
  <c r="I602" i="1"/>
  <c r="H602" i="1"/>
  <c r="J601" i="1"/>
  <c r="I601" i="1"/>
  <c r="H601" i="1"/>
  <c r="J600" i="1"/>
  <c r="I600" i="1"/>
  <c r="H600" i="1"/>
  <c r="J599" i="1"/>
  <c r="I599" i="1"/>
  <c r="H599" i="1"/>
  <c r="J598" i="1"/>
  <c r="I598" i="1"/>
  <c r="H598" i="1"/>
  <c r="J597" i="1"/>
  <c r="I597" i="1"/>
  <c r="H597" i="1"/>
  <c r="J596" i="1"/>
  <c r="I596" i="1"/>
  <c r="H596" i="1"/>
  <c r="J595" i="1"/>
  <c r="I595" i="1"/>
  <c r="H595" i="1"/>
  <c r="J594" i="1"/>
  <c r="I594" i="1"/>
  <c r="H594" i="1"/>
  <c r="J593" i="1"/>
  <c r="I593" i="1"/>
  <c r="H593" i="1"/>
  <c r="Q29" i="1"/>
  <c r="R29" i="1" s="1"/>
  <c r="J592" i="1"/>
  <c r="I592" i="1"/>
  <c r="H592" i="1"/>
  <c r="J591" i="1"/>
  <c r="I591" i="1"/>
  <c r="H591" i="1"/>
  <c r="J590" i="1"/>
  <c r="I590" i="1"/>
  <c r="H590" i="1"/>
  <c r="J589" i="1"/>
  <c r="I589" i="1"/>
  <c r="H589" i="1"/>
  <c r="J588" i="1"/>
  <c r="I588" i="1"/>
  <c r="H588" i="1"/>
  <c r="J587" i="1"/>
  <c r="I587" i="1"/>
  <c r="H587" i="1"/>
  <c r="J586" i="1"/>
  <c r="I586" i="1"/>
  <c r="H586" i="1"/>
  <c r="J585" i="1"/>
  <c r="I585" i="1"/>
  <c r="H585" i="1"/>
  <c r="J584" i="1"/>
  <c r="I584" i="1"/>
  <c r="H584" i="1"/>
  <c r="J583" i="1"/>
  <c r="I583" i="1"/>
  <c r="H583" i="1"/>
  <c r="J582" i="1"/>
  <c r="I582" i="1"/>
  <c r="H582" i="1"/>
  <c r="J581" i="1"/>
  <c r="I581" i="1"/>
  <c r="H581" i="1"/>
  <c r="J580" i="1"/>
  <c r="I580" i="1"/>
  <c r="H580" i="1"/>
  <c r="J579" i="1"/>
  <c r="I579" i="1"/>
  <c r="H579" i="1"/>
  <c r="J578" i="1"/>
  <c r="I578" i="1"/>
  <c r="H578" i="1"/>
  <c r="J577" i="1"/>
  <c r="I577" i="1"/>
  <c r="H577" i="1"/>
  <c r="J576" i="1"/>
  <c r="I576" i="1"/>
  <c r="H576" i="1"/>
  <c r="J575" i="1"/>
  <c r="I575" i="1"/>
  <c r="H575" i="1"/>
  <c r="J574" i="1"/>
  <c r="I574" i="1"/>
  <c r="H574" i="1"/>
  <c r="J573" i="1"/>
  <c r="I573" i="1"/>
  <c r="H573" i="1"/>
  <c r="J572" i="1"/>
  <c r="I572" i="1"/>
  <c r="H572" i="1"/>
  <c r="J571" i="1"/>
  <c r="I571" i="1"/>
  <c r="H571" i="1"/>
  <c r="J570" i="1"/>
  <c r="I570" i="1"/>
  <c r="H570" i="1"/>
  <c r="J569" i="1"/>
  <c r="I569" i="1"/>
  <c r="H569" i="1"/>
  <c r="J568" i="1"/>
  <c r="I568" i="1"/>
  <c r="H568" i="1"/>
  <c r="J567" i="1"/>
  <c r="I567" i="1"/>
  <c r="H567" i="1"/>
  <c r="J566" i="1"/>
  <c r="I566" i="1"/>
  <c r="H566" i="1"/>
  <c r="J565" i="1"/>
  <c r="I565" i="1"/>
  <c r="H565" i="1"/>
  <c r="J564" i="1"/>
  <c r="I564" i="1"/>
  <c r="H564" i="1"/>
  <c r="J563" i="1"/>
  <c r="I563" i="1"/>
  <c r="H563" i="1"/>
  <c r="J562" i="1"/>
  <c r="I562" i="1"/>
  <c r="H562" i="1"/>
  <c r="J561" i="1"/>
  <c r="I561" i="1"/>
  <c r="H561" i="1"/>
  <c r="J560" i="1"/>
  <c r="I560" i="1"/>
  <c r="H560" i="1"/>
  <c r="J559" i="1"/>
  <c r="I559" i="1"/>
  <c r="H559" i="1"/>
  <c r="J558" i="1"/>
  <c r="I558" i="1"/>
  <c r="H558" i="1"/>
  <c r="J557" i="1"/>
  <c r="I557" i="1"/>
  <c r="H557" i="1"/>
  <c r="J556" i="1"/>
  <c r="I556" i="1"/>
  <c r="H556" i="1"/>
  <c r="J555" i="1"/>
  <c r="I555" i="1"/>
  <c r="H555" i="1"/>
  <c r="J554" i="1"/>
  <c r="I554" i="1"/>
  <c r="H554" i="1"/>
  <c r="J553" i="1"/>
  <c r="I553" i="1"/>
  <c r="H553" i="1"/>
  <c r="J552" i="1"/>
  <c r="I552" i="1"/>
  <c r="H552" i="1"/>
  <c r="J551" i="1"/>
  <c r="I551" i="1"/>
  <c r="H551" i="1"/>
  <c r="J550" i="1"/>
  <c r="I550" i="1"/>
  <c r="H550" i="1"/>
  <c r="J549" i="1"/>
  <c r="I549" i="1"/>
  <c r="H549" i="1"/>
  <c r="J548" i="1"/>
  <c r="I548" i="1"/>
  <c r="H548" i="1"/>
  <c r="J547" i="1"/>
  <c r="I547" i="1"/>
  <c r="H547" i="1"/>
  <c r="J546" i="1"/>
  <c r="I546" i="1"/>
  <c r="H546" i="1"/>
  <c r="J545" i="1"/>
  <c r="I545" i="1"/>
  <c r="H545" i="1"/>
  <c r="J544" i="1"/>
  <c r="I544" i="1"/>
  <c r="H544" i="1"/>
  <c r="J543" i="1"/>
  <c r="I543" i="1"/>
  <c r="H543" i="1"/>
  <c r="J542" i="1"/>
  <c r="I542" i="1"/>
  <c r="H542" i="1"/>
  <c r="J541" i="1"/>
  <c r="I541" i="1"/>
  <c r="H541" i="1"/>
  <c r="J540" i="1"/>
  <c r="I540" i="1"/>
  <c r="H540" i="1"/>
  <c r="J539" i="1"/>
  <c r="I539" i="1"/>
  <c r="H539" i="1"/>
  <c r="J538" i="1"/>
  <c r="I538" i="1"/>
  <c r="H538" i="1"/>
  <c r="J537" i="1"/>
  <c r="I537" i="1"/>
  <c r="H537" i="1"/>
  <c r="J536" i="1"/>
  <c r="I536" i="1"/>
  <c r="H536" i="1"/>
  <c r="J535" i="1"/>
  <c r="I535" i="1"/>
  <c r="H535" i="1"/>
  <c r="J534" i="1"/>
  <c r="I534" i="1"/>
  <c r="H534" i="1"/>
  <c r="J533" i="1"/>
  <c r="I533" i="1"/>
  <c r="H533" i="1"/>
  <c r="J532" i="1"/>
  <c r="I532" i="1"/>
  <c r="H532" i="1"/>
  <c r="J531" i="1"/>
  <c r="I531" i="1"/>
  <c r="H531" i="1"/>
  <c r="J530" i="1"/>
  <c r="I530" i="1"/>
  <c r="H530" i="1"/>
  <c r="J529" i="1"/>
  <c r="I529" i="1"/>
  <c r="H529" i="1"/>
  <c r="J528" i="1"/>
  <c r="I528" i="1"/>
  <c r="H528" i="1"/>
  <c r="J527" i="1"/>
  <c r="I527" i="1"/>
  <c r="H527" i="1"/>
  <c r="J526" i="1"/>
  <c r="I526" i="1"/>
  <c r="H526" i="1"/>
  <c r="J525" i="1"/>
  <c r="I525" i="1"/>
  <c r="H525" i="1"/>
  <c r="J524" i="1"/>
  <c r="I524" i="1"/>
  <c r="H524" i="1"/>
  <c r="J523" i="1"/>
  <c r="I523" i="1"/>
  <c r="H523" i="1"/>
  <c r="J522" i="1"/>
  <c r="I522" i="1"/>
  <c r="H522" i="1"/>
  <c r="J521" i="1"/>
  <c r="I521" i="1"/>
  <c r="H521" i="1"/>
  <c r="J520" i="1"/>
  <c r="I520" i="1"/>
  <c r="H520" i="1"/>
  <c r="J519" i="1"/>
  <c r="I519" i="1"/>
  <c r="H519" i="1"/>
  <c r="J518" i="1"/>
  <c r="I518" i="1"/>
  <c r="H518" i="1"/>
  <c r="J517" i="1"/>
  <c r="I517" i="1"/>
  <c r="H517" i="1"/>
  <c r="J516" i="1"/>
  <c r="I516" i="1"/>
  <c r="H516" i="1"/>
  <c r="J515" i="1"/>
  <c r="I515" i="1"/>
  <c r="H515" i="1"/>
  <c r="J514" i="1"/>
  <c r="I514" i="1"/>
  <c r="H514" i="1"/>
  <c r="J513" i="1"/>
  <c r="I513" i="1"/>
  <c r="H513" i="1"/>
  <c r="J512" i="1"/>
  <c r="I512" i="1"/>
  <c r="H512" i="1"/>
  <c r="J511" i="1"/>
  <c r="I511" i="1"/>
  <c r="H511" i="1"/>
  <c r="J510" i="1"/>
  <c r="I510" i="1"/>
  <c r="H510" i="1"/>
  <c r="J509" i="1"/>
  <c r="I509" i="1"/>
  <c r="H509" i="1"/>
  <c r="J508" i="1"/>
  <c r="I508" i="1"/>
  <c r="H508" i="1"/>
  <c r="J507" i="1"/>
  <c r="I507" i="1"/>
  <c r="H507" i="1"/>
  <c r="J506" i="1"/>
  <c r="I506" i="1"/>
  <c r="H506" i="1"/>
  <c r="J505" i="1"/>
  <c r="I505" i="1"/>
  <c r="H505" i="1"/>
  <c r="J504" i="1"/>
  <c r="I504" i="1"/>
  <c r="H504" i="1"/>
  <c r="J503" i="1"/>
  <c r="I503" i="1"/>
  <c r="H503" i="1"/>
  <c r="J502" i="1"/>
  <c r="I502" i="1"/>
  <c r="H502" i="1"/>
  <c r="J501" i="1"/>
  <c r="I501" i="1"/>
  <c r="H501" i="1"/>
  <c r="J500" i="1"/>
  <c r="I500" i="1"/>
  <c r="H500" i="1"/>
  <c r="J499" i="1"/>
  <c r="I499" i="1"/>
  <c r="H499" i="1"/>
  <c r="J498" i="1"/>
  <c r="I498" i="1"/>
  <c r="H498" i="1"/>
  <c r="J497" i="1"/>
  <c r="I497" i="1"/>
  <c r="H497" i="1"/>
  <c r="J496" i="1"/>
  <c r="I496" i="1"/>
  <c r="H496" i="1"/>
  <c r="J495" i="1"/>
  <c r="I495" i="1"/>
  <c r="H495" i="1"/>
  <c r="J494" i="1"/>
  <c r="I494" i="1"/>
  <c r="H494" i="1"/>
  <c r="J493" i="1"/>
  <c r="I493" i="1"/>
  <c r="H493" i="1"/>
  <c r="J492" i="1"/>
  <c r="I492" i="1"/>
  <c r="H492" i="1"/>
  <c r="J491" i="1"/>
  <c r="I491" i="1"/>
  <c r="H491" i="1"/>
  <c r="J490" i="1"/>
  <c r="I490" i="1"/>
  <c r="H490" i="1"/>
  <c r="J489" i="1"/>
  <c r="I489" i="1"/>
  <c r="H489" i="1"/>
  <c r="J488" i="1"/>
  <c r="I488" i="1"/>
  <c r="H488" i="1"/>
  <c r="J487" i="1"/>
  <c r="I487" i="1"/>
  <c r="H487" i="1"/>
  <c r="J486" i="1"/>
  <c r="I486" i="1"/>
  <c r="H486" i="1"/>
  <c r="J485" i="1"/>
  <c r="I485" i="1"/>
  <c r="H485" i="1"/>
  <c r="J484" i="1"/>
  <c r="I484" i="1"/>
  <c r="H484" i="1"/>
  <c r="J483" i="1"/>
  <c r="I483" i="1"/>
  <c r="H483" i="1"/>
  <c r="J482" i="1"/>
  <c r="I482" i="1"/>
  <c r="H482" i="1"/>
  <c r="J481" i="1"/>
  <c r="I481" i="1"/>
  <c r="H481" i="1"/>
  <c r="J480" i="1"/>
  <c r="I480" i="1"/>
  <c r="H480" i="1"/>
  <c r="J479" i="1"/>
  <c r="I479" i="1"/>
  <c r="H479" i="1"/>
  <c r="J478" i="1"/>
  <c r="I478" i="1"/>
  <c r="H478" i="1"/>
  <c r="J477" i="1"/>
  <c r="I477" i="1"/>
  <c r="H477" i="1"/>
  <c r="J476" i="1"/>
  <c r="I476" i="1"/>
  <c r="H476" i="1"/>
  <c r="J475" i="1"/>
  <c r="I475" i="1"/>
  <c r="H475" i="1"/>
  <c r="J474" i="1"/>
  <c r="I474" i="1"/>
  <c r="H474" i="1"/>
  <c r="J473" i="1"/>
  <c r="I473" i="1"/>
  <c r="H473" i="1"/>
  <c r="J472" i="1"/>
  <c r="I472" i="1"/>
  <c r="H472" i="1"/>
  <c r="J471" i="1"/>
  <c r="I471" i="1"/>
  <c r="H471" i="1"/>
  <c r="J470" i="1"/>
  <c r="I470" i="1"/>
  <c r="H470" i="1"/>
  <c r="J469" i="1"/>
  <c r="I469" i="1"/>
  <c r="H469" i="1"/>
  <c r="J468" i="1"/>
  <c r="I468" i="1"/>
  <c r="H468" i="1"/>
  <c r="J467" i="1"/>
  <c r="I467" i="1"/>
  <c r="H467" i="1"/>
  <c r="J466" i="1"/>
  <c r="I466" i="1"/>
  <c r="H466" i="1"/>
  <c r="J465" i="1"/>
  <c r="I465" i="1"/>
  <c r="H465" i="1"/>
  <c r="J464" i="1"/>
  <c r="I464" i="1"/>
  <c r="H464" i="1"/>
  <c r="J463" i="1"/>
  <c r="I463" i="1"/>
  <c r="H463" i="1"/>
  <c r="J462" i="1"/>
  <c r="I462" i="1"/>
  <c r="H462" i="1"/>
  <c r="J461" i="1"/>
  <c r="I461" i="1"/>
  <c r="H461" i="1"/>
  <c r="J460" i="1"/>
  <c r="I460" i="1"/>
  <c r="H460" i="1"/>
  <c r="J459" i="1"/>
  <c r="I459" i="1"/>
  <c r="H459" i="1"/>
  <c r="J458" i="1"/>
  <c r="I458" i="1"/>
  <c r="H458" i="1"/>
  <c r="J457" i="1"/>
  <c r="I457" i="1"/>
  <c r="H457" i="1"/>
  <c r="J456" i="1"/>
  <c r="I456" i="1"/>
  <c r="H456" i="1"/>
  <c r="J455" i="1"/>
  <c r="I455" i="1"/>
  <c r="H455" i="1"/>
  <c r="J454" i="1"/>
  <c r="I454" i="1"/>
  <c r="H454" i="1"/>
  <c r="J453" i="1"/>
  <c r="I453" i="1"/>
  <c r="H453" i="1"/>
  <c r="J452" i="1"/>
  <c r="I452" i="1"/>
  <c r="H452" i="1"/>
  <c r="J451" i="1"/>
  <c r="I451" i="1"/>
  <c r="H451" i="1"/>
  <c r="J450" i="1"/>
  <c r="I450" i="1"/>
  <c r="H450" i="1"/>
  <c r="J449" i="1"/>
  <c r="I449" i="1"/>
  <c r="H449" i="1"/>
  <c r="J448" i="1"/>
  <c r="I448" i="1"/>
  <c r="H448" i="1"/>
  <c r="J447" i="1"/>
  <c r="I447" i="1"/>
  <c r="H447" i="1"/>
  <c r="J446" i="1"/>
  <c r="I446" i="1"/>
  <c r="H446" i="1"/>
  <c r="J445" i="1"/>
  <c r="I445" i="1"/>
  <c r="H445" i="1"/>
  <c r="J444" i="1"/>
  <c r="I444" i="1"/>
  <c r="H444" i="1"/>
  <c r="J443" i="1"/>
  <c r="I443" i="1"/>
  <c r="H443" i="1"/>
  <c r="J442" i="1"/>
  <c r="I442" i="1"/>
  <c r="H442" i="1"/>
  <c r="J441" i="1"/>
  <c r="I441" i="1"/>
  <c r="H441" i="1"/>
  <c r="J440" i="1"/>
  <c r="I440" i="1"/>
  <c r="H440" i="1"/>
  <c r="J439" i="1"/>
  <c r="I439" i="1"/>
  <c r="H439" i="1"/>
  <c r="J438" i="1"/>
  <c r="I438" i="1"/>
  <c r="H438" i="1"/>
  <c r="J437" i="1"/>
  <c r="I437" i="1"/>
  <c r="H437" i="1"/>
  <c r="J436" i="1"/>
  <c r="I436" i="1"/>
  <c r="H436" i="1"/>
  <c r="J435" i="1"/>
  <c r="I435" i="1"/>
  <c r="H435" i="1"/>
  <c r="J434" i="1"/>
  <c r="I434" i="1"/>
  <c r="H434" i="1"/>
  <c r="J433" i="1"/>
  <c r="I433" i="1"/>
  <c r="H433" i="1"/>
  <c r="J432" i="1"/>
  <c r="I432" i="1"/>
  <c r="H432" i="1"/>
  <c r="J431" i="1"/>
  <c r="I431" i="1"/>
  <c r="H431" i="1"/>
  <c r="J430" i="1"/>
  <c r="I430" i="1"/>
  <c r="H430" i="1"/>
  <c r="J429" i="1"/>
  <c r="I429" i="1"/>
  <c r="H429" i="1"/>
  <c r="Q42" i="1"/>
  <c r="R42" i="1" s="1"/>
  <c r="M31" i="1"/>
  <c r="F20" i="2"/>
  <c r="T15" i="1" s="1"/>
  <c r="Q48" i="1"/>
  <c r="Q37" i="1"/>
  <c r="R37" i="1" s="1"/>
  <c r="J428" i="1"/>
  <c r="I428" i="1"/>
  <c r="H428" i="1"/>
  <c r="J427" i="1"/>
  <c r="I427" i="1"/>
  <c r="H427" i="1"/>
  <c r="J426" i="1"/>
  <c r="I426" i="1"/>
  <c r="H426" i="1"/>
  <c r="J425" i="1"/>
  <c r="I425" i="1"/>
  <c r="H425" i="1"/>
  <c r="J424" i="1"/>
  <c r="I424" i="1"/>
  <c r="H424" i="1"/>
  <c r="J423" i="1"/>
  <c r="I423" i="1"/>
  <c r="H423" i="1"/>
  <c r="J422" i="1"/>
  <c r="I422" i="1"/>
  <c r="H422" i="1"/>
  <c r="J421" i="1"/>
  <c r="I421" i="1"/>
  <c r="H421" i="1"/>
  <c r="J420" i="1"/>
  <c r="I420" i="1"/>
  <c r="H420" i="1"/>
  <c r="J419" i="1"/>
  <c r="I419" i="1"/>
  <c r="H419" i="1"/>
  <c r="J418" i="1"/>
  <c r="I418" i="1"/>
  <c r="H418" i="1"/>
  <c r="J417" i="1"/>
  <c r="I417" i="1"/>
  <c r="H417" i="1"/>
  <c r="J416" i="1"/>
  <c r="I416" i="1"/>
  <c r="H416" i="1"/>
  <c r="J415" i="1"/>
  <c r="I415" i="1"/>
  <c r="H415" i="1"/>
  <c r="J414" i="1"/>
  <c r="I414" i="1"/>
  <c r="H414" i="1"/>
  <c r="J413" i="1"/>
  <c r="I413" i="1"/>
  <c r="H413" i="1"/>
  <c r="J412" i="1"/>
  <c r="I412" i="1"/>
  <c r="H412" i="1"/>
  <c r="J411" i="1"/>
  <c r="I411" i="1"/>
  <c r="H411" i="1"/>
  <c r="J410" i="1"/>
  <c r="I410" i="1"/>
  <c r="H410" i="1"/>
  <c r="J409" i="1"/>
  <c r="I409" i="1"/>
  <c r="H409" i="1"/>
  <c r="J408" i="1"/>
  <c r="I408" i="1"/>
  <c r="H408" i="1"/>
  <c r="J407" i="1"/>
  <c r="I407" i="1"/>
  <c r="H407" i="1"/>
  <c r="J406" i="1"/>
  <c r="I406" i="1"/>
  <c r="H406" i="1"/>
  <c r="J405" i="1"/>
  <c r="I405" i="1"/>
  <c r="H405" i="1"/>
  <c r="J404" i="1"/>
  <c r="I404" i="1"/>
  <c r="H404" i="1"/>
  <c r="J403" i="1"/>
  <c r="I403" i="1"/>
  <c r="H403" i="1"/>
  <c r="J402" i="1"/>
  <c r="I402" i="1"/>
  <c r="H402" i="1"/>
  <c r="J401" i="1"/>
  <c r="I401" i="1"/>
  <c r="H401" i="1"/>
  <c r="J400" i="1"/>
  <c r="I400" i="1"/>
  <c r="H400" i="1"/>
  <c r="J399" i="1"/>
  <c r="I399" i="1"/>
  <c r="H399" i="1"/>
  <c r="J398" i="1"/>
  <c r="I398" i="1"/>
  <c r="H398" i="1"/>
  <c r="J397" i="1"/>
  <c r="I397" i="1"/>
  <c r="H397" i="1"/>
  <c r="J396" i="1"/>
  <c r="I396" i="1"/>
  <c r="H396" i="1"/>
  <c r="J395" i="1"/>
  <c r="I395" i="1"/>
  <c r="H395" i="1"/>
  <c r="J394" i="1"/>
  <c r="I394" i="1"/>
  <c r="H394" i="1"/>
  <c r="J393" i="1"/>
  <c r="I393" i="1"/>
  <c r="H393" i="1"/>
  <c r="J392" i="1"/>
  <c r="I392" i="1"/>
  <c r="H392" i="1"/>
  <c r="J391" i="1"/>
  <c r="I391" i="1"/>
  <c r="H391" i="1"/>
  <c r="J390" i="1"/>
  <c r="I390" i="1"/>
  <c r="H390" i="1"/>
  <c r="J389" i="1"/>
  <c r="I389" i="1"/>
  <c r="H389" i="1"/>
  <c r="J388" i="1"/>
  <c r="I388" i="1"/>
  <c r="H388" i="1"/>
  <c r="J387" i="1"/>
  <c r="I387" i="1"/>
  <c r="H387" i="1"/>
  <c r="J386" i="1"/>
  <c r="I386" i="1"/>
  <c r="H386" i="1"/>
  <c r="J385" i="1"/>
  <c r="I385" i="1"/>
  <c r="H385" i="1"/>
  <c r="J384" i="1"/>
  <c r="I384" i="1"/>
  <c r="H384" i="1"/>
  <c r="J383" i="1"/>
  <c r="I383" i="1"/>
  <c r="H383" i="1"/>
  <c r="J382" i="1"/>
  <c r="I382" i="1"/>
  <c r="H382" i="1"/>
  <c r="J381" i="1"/>
  <c r="I381" i="1"/>
  <c r="H381" i="1"/>
  <c r="J380" i="1"/>
  <c r="I380" i="1"/>
  <c r="H380" i="1"/>
  <c r="J379" i="1"/>
  <c r="I379" i="1"/>
  <c r="H379" i="1"/>
  <c r="J378" i="1"/>
  <c r="I378" i="1"/>
  <c r="H378" i="1"/>
  <c r="J377" i="1"/>
  <c r="I377" i="1"/>
  <c r="H377" i="1"/>
  <c r="J376" i="1"/>
  <c r="I376" i="1"/>
  <c r="H376" i="1"/>
  <c r="J375" i="1"/>
  <c r="I375" i="1"/>
  <c r="H375" i="1"/>
  <c r="J374" i="1"/>
  <c r="I374" i="1"/>
  <c r="H374" i="1"/>
  <c r="J373" i="1"/>
  <c r="I373" i="1"/>
  <c r="H373" i="1"/>
  <c r="J372" i="1"/>
  <c r="I372" i="1"/>
  <c r="H372" i="1"/>
  <c r="J371" i="1"/>
  <c r="I371" i="1"/>
  <c r="H371" i="1"/>
  <c r="J370" i="1"/>
  <c r="I370" i="1"/>
  <c r="H370" i="1"/>
  <c r="J369" i="1"/>
  <c r="I369" i="1"/>
  <c r="H369" i="1"/>
  <c r="J368" i="1"/>
  <c r="I368" i="1"/>
  <c r="H368" i="1"/>
  <c r="J367" i="1"/>
  <c r="I367" i="1"/>
  <c r="H367" i="1"/>
  <c r="J366" i="1"/>
  <c r="I366" i="1"/>
  <c r="H366" i="1"/>
  <c r="J365" i="1"/>
  <c r="I365" i="1"/>
  <c r="H365" i="1"/>
  <c r="J364" i="1"/>
  <c r="I364" i="1"/>
  <c r="H364" i="1"/>
  <c r="J363" i="1"/>
  <c r="I363" i="1"/>
  <c r="H363" i="1"/>
  <c r="J362" i="1"/>
  <c r="I362" i="1"/>
  <c r="H362" i="1"/>
  <c r="J361" i="1"/>
  <c r="I361" i="1"/>
  <c r="H361" i="1"/>
  <c r="J360" i="1"/>
  <c r="I360" i="1"/>
  <c r="H360" i="1"/>
  <c r="J359" i="1"/>
  <c r="I359" i="1"/>
  <c r="H359" i="1"/>
  <c r="J358" i="1"/>
  <c r="I358" i="1"/>
  <c r="H358" i="1"/>
  <c r="J357" i="1"/>
  <c r="I357" i="1"/>
  <c r="H357" i="1"/>
  <c r="J356" i="1"/>
  <c r="I356" i="1"/>
  <c r="H356" i="1"/>
  <c r="J355" i="1"/>
  <c r="I355" i="1"/>
  <c r="H355" i="1"/>
  <c r="J354" i="1"/>
  <c r="I354" i="1"/>
  <c r="H354" i="1"/>
  <c r="J353" i="1"/>
  <c r="I353" i="1"/>
  <c r="H353" i="1"/>
  <c r="J352" i="1"/>
  <c r="I352" i="1"/>
  <c r="H352" i="1"/>
  <c r="J351" i="1"/>
  <c r="I351" i="1"/>
  <c r="H351" i="1"/>
  <c r="Q21" i="1"/>
  <c r="J350" i="1"/>
  <c r="I350" i="1"/>
  <c r="H350" i="1"/>
  <c r="J349" i="1"/>
  <c r="I349" i="1"/>
  <c r="H349" i="1"/>
  <c r="J348" i="1"/>
  <c r="I348" i="1"/>
  <c r="H348" i="1"/>
  <c r="J347" i="1"/>
  <c r="I347" i="1"/>
  <c r="H347" i="1"/>
  <c r="J346" i="1"/>
  <c r="I346" i="1"/>
  <c r="H346" i="1"/>
  <c r="J345" i="1"/>
  <c r="I345" i="1"/>
  <c r="H345" i="1"/>
  <c r="J344" i="1"/>
  <c r="I344" i="1"/>
  <c r="H344" i="1"/>
  <c r="J343" i="1"/>
  <c r="I343" i="1"/>
  <c r="H343" i="1"/>
  <c r="J342" i="1"/>
  <c r="I342" i="1"/>
  <c r="H342" i="1"/>
  <c r="J341" i="1"/>
  <c r="I341" i="1"/>
  <c r="H341" i="1"/>
  <c r="J340" i="1"/>
  <c r="I340" i="1"/>
  <c r="H340" i="1"/>
  <c r="J339" i="1"/>
  <c r="I339" i="1"/>
  <c r="H339" i="1"/>
  <c r="J338" i="1"/>
  <c r="I338" i="1"/>
  <c r="H338" i="1"/>
  <c r="J337" i="1"/>
  <c r="I337" i="1"/>
  <c r="H337" i="1"/>
  <c r="J336" i="1"/>
  <c r="I336" i="1"/>
  <c r="H336" i="1"/>
  <c r="J335" i="1"/>
  <c r="I335" i="1"/>
  <c r="H335" i="1"/>
  <c r="J334" i="1"/>
  <c r="I334" i="1"/>
  <c r="H334" i="1"/>
  <c r="J333" i="1"/>
  <c r="I333" i="1"/>
  <c r="H333" i="1"/>
  <c r="J332" i="1"/>
  <c r="I332" i="1"/>
  <c r="H332" i="1"/>
  <c r="J331" i="1"/>
  <c r="I331" i="1"/>
  <c r="H331" i="1"/>
  <c r="J330" i="1"/>
  <c r="I330" i="1"/>
  <c r="H330" i="1"/>
  <c r="J329" i="1"/>
  <c r="I329" i="1"/>
  <c r="H329" i="1"/>
  <c r="J328" i="1"/>
  <c r="I328" i="1"/>
  <c r="H328" i="1"/>
  <c r="J327" i="1"/>
  <c r="I327" i="1"/>
  <c r="H327" i="1"/>
  <c r="J326" i="1"/>
  <c r="I326" i="1"/>
  <c r="H326" i="1"/>
  <c r="J325" i="1"/>
  <c r="I325" i="1"/>
  <c r="H325" i="1"/>
  <c r="J324" i="1"/>
  <c r="I324" i="1"/>
  <c r="H324" i="1"/>
  <c r="J323" i="1"/>
  <c r="I323" i="1"/>
  <c r="H323" i="1"/>
  <c r="J322" i="1"/>
  <c r="I322" i="1"/>
  <c r="H322" i="1"/>
  <c r="J321" i="1"/>
  <c r="I321" i="1"/>
  <c r="H321" i="1"/>
  <c r="J320" i="1"/>
  <c r="I320" i="1"/>
  <c r="H320" i="1"/>
  <c r="J319" i="1"/>
  <c r="I319" i="1"/>
  <c r="H319" i="1"/>
  <c r="J318" i="1"/>
  <c r="I318" i="1"/>
  <c r="H318" i="1"/>
  <c r="J317" i="1"/>
  <c r="I317" i="1"/>
  <c r="H317" i="1"/>
  <c r="J316" i="1"/>
  <c r="I316" i="1"/>
  <c r="H316" i="1"/>
  <c r="J315" i="1"/>
  <c r="I315" i="1"/>
  <c r="H315" i="1"/>
  <c r="J314" i="1"/>
  <c r="I314" i="1"/>
  <c r="H314" i="1"/>
  <c r="J313" i="1"/>
  <c r="I313" i="1"/>
  <c r="H313" i="1"/>
  <c r="J312" i="1"/>
  <c r="I312" i="1"/>
  <c r="H312" i="1"/>
  <c r="J311" i="1"/>
  <c r="I311" i="1"/>
  <c r="H311" i="1"/>
  <c r="J310" i="1"/>
  <c r="I310" i="1"/>
  <c r="H310" i="1"/>
  <c r="J309" i="1"/>
  <c r="I309" i="1"/>
  <c r="H309" i="1"/>
  <c r="J308" i="1"/>
  <c r="I308" i="1"/>
  <c r="H308" i="1"/>
  <c r="J307" i="1"/>
  <c r="I307" i="1"/>
  <c r="H307" i="1"/>
  <c r="J306" i="1"/>
  <c r="I306" i="1"/>
  <c r="H306" i="1"/>
  <c r="J305" i="1"/>
  <c r="I305" i="1"/>
  <c r="H305" i="1"/>
  <c r="J304" i="1"/>
  <c r="I304" i="1"/>
  <c r="H304" i="1"/>
  <c r="J303" i="1"/>
  <c r="I303" i="1"/>
  <c r="H303" i="1"/>
  <c r="J302" i="1"/>
  <c r="I302" i="1"/>
  <c r="H302" i="1"/>
  <c r="J301" i="1"/>
  <c r="I301" i="1"/>
  <c r="H301" i="1"/>
  <c r="J300" i="1"/>
  <c r="I300" i="1"/>
  <c r="H300" i="1"/>
  <c r="J299" i="1"/>
  <c r="I299" i="1"/>
  <c r="H299" i="1"/>
  <c r="J298" i="1"/>
  <c r="I298" i="1"/>
  <c r="H298" i="1"/>
  <c r="J297" i="1"/>
  <c r="I297" i="1"/>
  <c r="H297" i="1"/>
  <c r="J296" i="1"/>
  <c r="I296" i="1"/>
  <c r="H296" i="1"/>
  <c r="J295" i="1"/>
  <c r="I295" i="1"/>
  <c r="H295" i="1"/>
  <c r="J294" i="1"/>
  <c r="I294" i="1"/>
  <c r="H294" i="1"/>
  <c r="J293" i="1"/>
  <c r="I293" i="1"/>
  <c r="H293" i="1"/>
  <c r="J292" i="1"/>
  <c r="I292" i="1"/>
  <c r="H292" i="1"/>
  <c r="J291" i="1"/>
  <c r="I291" i="1"/>
  <c r="H291" i="1"/>
  <c r="J290" i="1"/>
  <c r="I290" i="1"/>
  <c r="H290" i="1"/>
  <c r="J289" i="1"/>
  <c r="I289" i="1"/>
  <c r="H289" i="1"/>
  <c r="J288" i="1"/>
  <c r="I288" i="1"/>
  <c r="H288" i="1"/>
  <c r="J287" i="1"/>
  <c r="I287" i="1"/>
  <c r="H287" i="1"/>
  <c r="J286" i="1"/>
  <c r="I286" i="1"/>
  <c r="H286" i="1"/>
  <c r="J285" i="1"/>
  <c r="I285" i="1"/>
  <c r="H285" i="1"/>
  <c r="J284" i="1"/>
  <c r="I284" i="1"/>
  <c r="H284" i="1"/>
  <c r="J283" i="1"/>
  <c r="I283" i="1"/>
  <c r="H283" i="1"/>
  <c r="J282" i="1"/>
  <c r="I282" i="1"/>
  <c r="H282" i="1"/>
  <c r="J281" i="1"/>
  <c r="I281" i="1"/>
  <c r="H281" i="1"/>
  <c r="J280" i="1"/>
  <c r="I280" i="1"/>
  <c r="H280" i="1"/>
  <c r="J279" i="1"/>
  <c r="I279" i="1"/>
  <c r="H279" i="1"/>
  <c r="J278" i="1"/>
  <c r="I278" i="1"/>
  <c r="H278" i="1"/>
  <c r="J277" i="1"/>
  <c r="I277" i="1"/>
  <c r="H277" i="1"/>
  <c r="J276" i="1"/>
  <c r="I276" i="1"/>
  <c r="H276" i="1"/>
  <c r="J275" i="1"/>
  <c r="I275" i="1"/>
  <c r="H275" i="1"/>
  <c r="J274" i="1"/>
  <c r="I274" i="1"/>
  <c r="H274" i="1"/>
  <c r="J273" i="1"/>
  <c r="I273" i="1"/>
  <c r="H273" i="1"/>
  <c r="J272" i="1"/>
  <c r="I272" i="1"/>
  <c r="H272" i="1"/>
  <c r="J271" i="1"/>
  <c r="I271" i="1"/>
  <c r="H271" i="1"/>
  <c r="J270" i="1"/>
  <c r="I270" i="1"/>
  <c r="H270" i="1"/>
  <c r="J269" i="1"/>
  <c r="I269" i="1"/>
  <c r="H269" i="1"/>
  <c r="J268" i="1"/>
  <c r="I268" i="1"/>
  <c r="H268" i="1"/>
  <c r="J267" i="1"/>
  <c r="I267" i="1"/>
  <c r="H267" i="1"/>
  <c r="J266" i="1"/>
  <c r="I266" i="1"/>
  <c r="H266" i="1"/>
  <c r="J265" i="1"/>
  <c r="I265" i="1"/>
  <c r="H265" i="1"/>
  <c r="J264" i="1"/>
  <c r="I264" i="1"/>
  <c r="H264" i="1"/>
  <c r="J263" i="1"/>
  <c r="I263" i="1"/>
  <c r="H263" i="1"/>
  <c r="J262" i="1"/>
  <c r="I262" i="1"/>
  <c r="H262" i="1"/>
  <c r="J261" i="1"/>
  <c r="I261" i="1"/>
  <c r="H261" i="1"/>
  <c r="J260" i="1"/>
  <c r="I260" i="1"/>
  <c r="H260" i="1"/>
  <c r="J259" i="1"/>
  <c r="I259" i="1"/>
  <c r="H259" i="1"/>
  <c r="J258" i="1"/>
  <c r="I258" i="1"/>
  <c r="H258" i="1"/>
  <c r="J257" i="1"/>
  <c r="I257" i="1"/>
  <c r="H257" i="1"/>
  <c r="J256" i="1"/>
  <c r="I256" i="1"/>
  <c r="H256" i="1"/>
  <c r="J255" i="1"/>
  <c r="I255" i="1"/>
  <c r="H255" i="1"/>
  <c r="J254" i="1"/>
  <c r="I254" i="1"/>
  <c r="H254" i="1"/>
  <c r="J253" i="1"/>
  <c r="I253" i="1"/>
  <c r="H253" i="1"/>
  <c r="J252" i="1"/>
  <c r="I252" i="1"/>
  <c r="H252" i="1"/>
  <c r="M28" i="1"/>
  <c r="M29" i="1"/>
  <c r="M20" i="1"/>
  <c r="M19" i="1"/>
  <c r="M11" i="1"/>
  <c r="M24" i="1"/>
  <c r="M15" i="1"/>
  <c r="M22" i="1"/>
  <c r="M23" i="1"/>
  <c r="M27" i="1"/>
  <c r="M26" i="1"/>
  <c r="M18" i="1"/>
  <c r="M25" i="1"/>
  <c r="M12" i="1"/>
  <c r="M13" i="1"/>
  <c r="M17" i="1"/>
  <c r="M10" i="1"/>
  <c r="M14" i="1"/>
  <c r="M21" i="1"/>
  <c r="M6" i="1"/>
  <c r="M9" i="1"/>
  <c r="M16" i="1"/>
  <c r="M8" i="1"/>
  <c r="M5" i="1"/>
  <c r="M7" i="1"/>
  <c r="M4" i="1"/>
  <c r="Q45" i="1"/>
  <c r="Q40" i="1"/>
  <c r="R40" i="1" s="1"/>
  <c r="Q19" i="1"/>
  <c r="Q41" i="1"/>
  <c r="Q44" i="1"/>
  <c r="Q31" i="1"/>
  <c r="Q34" i="1"/>
  <c r="Q39" i="1"/>
  <c r="Q35" i="1"/>
  <c r="Q36" i="1"/>
  <c r="Q32" i="1"/>
  <c r="Q38" i="1"/>
  <c r="Q22" i="1"/>
  <c r="Q28" i="1"/>
  <c r="Q26" i="1"/>
  <c r="Q17" i="1"/>
  <c r="Q18" i="1"/>
  <c r="Q24" i="1"/>
  <c r="Q46" i="1"/>
  <c r="Q43" i="1"/>
  <c r="Q16" i="1"/>
  <c r="Q33" i="1"/>
  <c r="Q25" i="1"/>
  <c r="Q27" i="1"/>
  <c r="Q23" i="1"/>
  <c r="Q30" i="1"/>
  <c r="Q20" i="1"/>
  <c r="Q15" i="1"/>
  <c r="Q11" i="1"/>
  <c r="Q9" i="1"/>
  <c r="Q10" i="1"/>
  <c r="Q8" i="1"/>
  <c r="Q12" i="1"/>
  <c r="Q13" i="1"/>
  <c r="R13" i="1" s="1"/>
  <c r="Q6" i="1"/>
  <c r="R6" i="1" s="1"/>
  <c r="Q7" i="1"/>
  <c r="R7" i="1" s="1"/>
  <c r="Q5" i="1"/>
  <c r="R5" i="1" s="1"/>
  <c r="Q4" i="1"/>
  <c r="R4" i="1" s="1"/>
  <c r="S8" i="1"/>
  <c r="S12" i="1"/>
  <c r="S11" i="1"/>
  <c r="S10" i="1"/>
  <c r="S9" i="1"/>
  <c r="S7" i="1"/>
  <c r="S6" i="1"/>
  <c r="S5" i="1"/>
  <c r="S4" i="1"/>
  <c r="J251" i="1"/>
  <c r="I251" i="1"/>
  <c r="H251" i="1"/>
  <c r="J250" i="1"/>
  <c r="I250" i="1"/>
  <c r="H250" i="1"/>
  <c r="J249" i="1"/>
  <c r="I249" i="1"/>
  <c r="H249" i="1"/>
  <c r="J248" i="1"/>
  <c r="I248" i="1"/>
  <c r="H248" i="1"/>
  <c r="J247" i="1"/>
  <c r="I247" i="1"/>
  <c r="H247" i="1"/>
  <c r="J246" i="1"/>
  <c r="I246" i="1"/>
  <c r="H246" i="1"/>
  <c r="J245" i="1"/>
  <c r="I245" i="1"/>
  <c r="H245" i="1"/>
  <c r="J244" i="1"/>
  <c r="I244" i="1"/>
  <c r="H244" i="1"/>
  <c r="J243" i="1"/>
  <c r="I243" i="1"/>
  <c r="H243" i="1"/>
  <c r="J242" i="1"/>
  <c r="I242" i="1"/>
  <c r="H242" i="1"/>
  <c r="J241" i="1"/>
  <c r="I241" i="1"/>
  <c r="H241" i="1"/>
  <c r="J240" i="1"/>
  <c r="I240" i="1"/>
  <c r="H240" i="1"/>
  <c r="J239" i="1"/>
  <c r="I239" i="1"/>
  <c r="H239" i="1"/>
  <c r="J238" i="1"/>
  <c r="I238" i="1"/>
  <c r="H238" i="1"/>
  <c r="J237" i="1"/>
  <c r="I237" i="1"/>
  <c r="H237" i="1"/>
  <c r="J236" i="1"/>
  <c r="I236" i="1"/>
  <c r="H236" i="1"/>
  <c r="J235" i="1"/>
  <c r="I235" i="1"/>
  <c r="H235" i="1"/>
  <c r="J234" i="1"/>
  <c r="I234" i="1"/>
  <c r="H234" i="1"/>
  <c r="J233" i="1"/>
  <c r="I233" i="1"/>
  <c r="H233" i="1"/>
  <c r="J232" i="1"/>
  <c r="I232" i="1"/>
  <c r="H232" i="1"/>
  <c r="J231" i="1"/>
  <c r="I231" i="1"/>
  <c r="H231" i="1"/>
  <c r="J230" i="1"/>
  <c r="I230" i="1"/>
  <c r="H230" i="1"/>
  <c r="J229" i="1"/>
  <c r="I229" i="1"/>
  <c r="H229" i="1"/>
  <c r="J228" i="1"/>
  <c r="I228" i="1"/>
  <c r="H228" i="1"/>
  <c r="J227" i="1"/>
  <c r="I227" i="1"/>
  <c r="H227" i="1"/>
  <c r="J226" i="1"/>
  <c r="I226" i="1"/>
  <c r="H226" i="1"/>
  <c r="J225" i="1"/>
  <c r="I225" i="1"/>
  <c r="H225" i="1"/>
  <c r="J224" i="1"/>
  <c r="I224" i="1"/>
  <c r="H224" i="1"/>
  <c r="J223" i="1"/>
  <c r="I223" i="1"/>
  <c r="H223" i="1"/>
  <c r="J222" i="1"/>
  <c r="I222" i="1"/>
  <c r="H222" i="1"/>
  <c r="J221" i="1"/>
  <c r="I221" i="1"/>
  <c r="H221" i="1"/>
  <c r="J220" i="1"/>
  <c r="I220" i="1"/>
  <c r="H220" i="1"/>
  <c r="J219" i="1"/>
  <c r="I219" i="1"/>
  <c r="H219" i="1"/>
  <c r="J218" i="1"/>
  <c r="I218" i="1"/>
  <c r="H218" i="1"/>
  <c r="J217" i="1"/>
  <c r="I217" i="1"/>
  <c r="H217" i="1"/>
  <c r="J216" i="1"/>
  <c r="I216" i="1"/>
  <c r="H216" i="1"/>
  <c r="J215" i="1"/>
  <c r="I215" i="1"/>
  <c r="H215" i="1"/>
  <c r="J214" i="1"/>
  <c r="I214" i="1"/>
  <c r="H214" i="1"/>
  <c r="J213" i="1"/>
  <c r="I213" i="1"/>
  <c r="H213" i="1"/>
  <c r="J212" i="1"/>
  <c r="I212" i="1"/>
  <c r="H212" i="1"/>
  <c r="J211" i="1"/>
  <c r="I211" i="1"/>
  <c r="H211" i="1"/>
  <c r="J210" i="1"/>
  <c r="I210" i="1"/>
  <c r="H210" i="1"/>
  <c r="J209" i="1"/>
  <c r="I209" i="1"/>
  <c r="H209" i="1"/>
  <c r="J208" i="1"/>
  <c r="I208" i="1"/>
  <c r="H208" i="1"/>
  <c r="J207" i="1"/>
  <c r="I207" i="1"/>
  <c r="H207" i="1"/>
  <c r="J206" i="1"/>
  <c r="I206" i="1"/>
  <c r="H206" i="1"/>
  <c r="J205" i="1"/>
  <c r="I205" i="1"/>
  <c r="H205" i="1"/>
  <c r="J204" i="1"/>
  <c r="I204" i="1"/>
  <c r="H204" i="1"/>
  <c r="J203" i="1"/>
  <c r="I203" i="1"/>
  <c r="H203" i="1"/>
  <c r="J202" i="1"/>
  <c r="I202" i="1"/>
  <c r="H202" i="1"/>
  <c r="J201" i="1"/>
  <c r="I201" i="1"/>
  <c r="H201" i="1"/>
  <c r="J200" i="1"/>
  <c r="I200" i="1"/>
  <c r="H200" i="1"/>
  <c r="J199" i="1"/>
  <c r="I199" i="1"/>
  <c r="H199" i="1"/>
  <c r="J198" i="1"/>
  <c r="I198" i="1"/>
  <c r="H198" i="1"/>
  <c r="J197" i="1"/>
  <c r="I197" i="1"/>
  <c r="H197" i="1"/>
  <c r="J196" i="1"/>
  <c r="I196" i="1"/>
  <c r="H196" i="1"/>
  <c r="J195" i="1"/>
  <c r="I195" i="1"/>
  <c r="H195" i="1"/>
  <c r="J194" i="1"/>
  <c r="I194" i="1"/>
  <c r="H194" i="1"/>
  <c r="J193" i="1"/>
  <c r="I193" i="1"/>
  <c r="H193" i="1"/>
  <c r="J192" i="1"/>
  <c r="I192" i="1"/>
  <c r="H192" i="1"/>
  <c r="J191" i="1"/>
  <c r="I191" i="1"/>
  <c r="H191" i="1"/>
  <c r="J190" i="1"/>
  <c r="I190" i="1"/>
  <c r="H190" i="1"/>
  <c r="J189" i="1"/>
  <c r="I189" i="1"/>
  <c r="H189" i="1"/>
  <c r="J188" i="1"/>
  <c r="I188" i="1"/>
  <c r="H188" i="1"/>
  <c r="J187" i="1"/>
  <c r="I187" i="1"/>
  <c r="H187" i="1"/>
  <c r="J186" i="1"/>
  <c r="I186" i="1"/>
  <c r="H186" i="1"/>
  <c r="J185" i="1"/>
  <c r="I185" i="1"/>
  <c r="H185" i="1"/>
  <c r="J184" i="1"/>
  <c r="I184" i="1"/>
  <c r="H184" i="1"/>
  <c r="J183" i="1"/>
  <c r="I183" i="1"/>
  <c r="H183" i="1"/>
  <c r="J182" i="1"/>
  <c r="I182" i="1"/>
  <c r="H182" i="1"/>
  <c r="J181" i="1"/>
  <c r="I181" i="1"/>
  <c r="H181" i="1"/>
  <c r="J180" i="1"/>
  <c r="I180" i="1"/>
  <c r="H180" i="1"/>
  <c r="J179" i="1"/>
  <c r="I179" i="1"/>
  <c r="H179" i="1"/>
  <c r="J178" i="1"/>
  <c r="I178" i="1"/>
  <c r="H178" i="1"/>
  <c r="J177" i="1"/>
  <c r="I177" i="1"/>
  <c r="H177" i="1"/>
  <c r="J176" i="1"/>
  <c r="I176" i="1"/>
  <c r="H176" i="1"/>
  <c r="J175" i="1"/>
  <c r="I175" i="1"/>
  <c r="H175" i="1"/>
  <c r="J174" i="1"/>
  <c r="I174" i="1"/>
  <c r="H174" i="1"/>
  <c r="J173" i="1"/>
  <c r="I173" i="1"/>
  <c r="H173" i="1"/>
  <c r="J172" i="1"/>
  <c r="I172" i="1"/>
  <c r="H172" i="1"/>
  <c r="J171" i="1"/>
  <c r="I171" i="1"/>
  <c r="H171" i="1"/>
  <c r="J170" i="1"/>
  <c r="I170" i="1"/>
  <c r="H170" i="1"/>
  <c r="J169" i="1"/>
  <c r="I169" i="1"/>
  <c r="H169" i="1"/>
  <c r="J168" i="1"/>
  <c r="I168" i="1"/>
  <c r="H168" i="1"/>
  <c r="J167" i="1"/>
  <c r="I167" i="1"/>
  <c r="H167" i="1"/>
  <c r="J166" i="1"/>
  <c r="I166" i="1"/>
  <c r="H166" i="1"/>
  <c r="J165" i="1"/>
  <c r="I165" i="1"/>
  <c r="H165" i="1"/>
  <c r="J164" i="1"/>
  <c r="I164" i="1"/>
  <c r="H164" i="1"/>
  <c r="J163" i="1"/>
  <c r="I163" i="1"/>
  <c r="H163" i="1"/>
  <c r="J162" i="1"/>
  <c r="I162" i="1"/>
  <c r="H162" i="1"/>
  <c r="J161" i="1"/>
  <c r="I161" i="1"/>
  <c r="H161" i="1"/>
  <c r="J160" i="1"/>
  <c r="I160" i="1"/>
  <c r="H160" i="1"/>
  <c r="J159" i="1"/>
  <c r="I159" i="1"/>
  <c r="H159" i="1"/>
  <c r="J158" i="1"/>
  <c r="I158" i="1"/>
  <c r="H158" i="1"/>
  <c r="J157" i="1"/>
  <c r="I157" i="1"/>
  <c r="H157" i="1"/>
  <c r="J156" i="1"/>
  <c r="I156" i="1"/>
  <c r="H156" i="1"/>
  <c r="J155" i="1"/>
  <c r="I155" i="1"/>
  <c r="H155" i="1"/>
  <c r="J154" i="1"/>
  <c r="I154" i="1"/>
  <c r="H154" i="1"/>
  <c r="J153" i="1"/>
  <c r="I153" i="1"/>
  <c r="H153" i="1"/>
  <c r="J152" i="1"/>
  <c r="I152" i="1"/>
  <c r="H152" i="1"/>
  <c r="J151" i="1"/>
  <c r="I151" i="1"/>
  <c r="H151" i="1"/>
  <c r="J150" i="1"/>
  <c r="I150" i="1"/>
  <c r="H150" i="1"/>
  <c r="J149" i="1"/>
  <c r="I149" i="1"/>
  <c r="H149" i="1"/>
  <c r="J148" i="1"/>
  <c r="I148" i="1"/>
  <c r="H148" i="1"/>
  <c r="J147" i="1"/>
  <c r="I147" i="1"/>
  <c r="H147" i="1"/>
  <c r="J146" i="1"/>
  <c r="I146" i="1"/>
  <c r="H146" i="1"/>
  <c r="J145" i="1"/>
  <c r="I145" i="1"/>
  <c r="H145" i="1"/>
  <c r="J144" i="1"/>
  <c r="I144" i="1"/>
  <c r="H144" i="1"/>
  <c r="J143" i="1"/>
  <c r="I143" i="1"/>
  <c r="H143" i="1"/>
  <c r="J142" i="1"/>
  <c r="I142" i="1"/>
  <c r="H142" i="1"/>
  <c r="J141" i="1"/>
  <c r="I141" i="1"/>
  <c r="H141" i="1"/>
  <c r="J140" i="1"/>
  <c r="I140" i="1"/>
  <c r="H140" i="1"/>
  <c r="J139" i="1"/>
  <c r="I139" i="1"/>
  <c r="H139" i="1"/>
  <c r="J138" i="1"/>
  <c r="I138" i="1"/>
  <c r="H138" i="1"/>
  <c r="J137" i="1"/>
  <c r="I137" i="1"/>
  <c r="H137" i="1"/>
  <c r="J136" i="1"/>
  <c r="I136" i="1"/>
  <c r="H136" i="1"/>
  <c r="J135" i="1"/>
  <c r="I135" i="1"/>
  <c r="H135" i="1"/>
  <c r="J134" i="1"/>
  <c r="I134" i="1"/>
  <c r="H134" i="1"/>
  <c r="J133" i="1"/>
  <c r="I133" i="1"/>
  <c r="H133" i="1"/>
  <c r="J132" i="1"/>
  <c r="I132" i="1"/>
  <c r="H132" i="1"/>
  <c r="J131" i="1"/>
  <c r="I131" i="1"/>
  <c r="H131" i="1"/>
  <c r="J130" i="1"/>
  <c r="I130" i="1"/>
  <c r="H130" i="1"/>
  <c r="J129" i="1"/>
  <c r="I129" i="1"/>
  <c r="H129" i="1"/>
  <c r="J128" i="1"/>
  <c r="I128" i="1"/>
  <c r="H128" i="1"/>
  <c r="J127" i="1"/>
  <c r="I127" i="1"/>
  <c r="H127" i="1"/>
  <c r="J126" i="1"/>
  <c r="I126" i="1"/>
  <c r="H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  <c r="J125" i="1"/>
  <c r="H125" i="1"/>
  <c r="J124" i="1"/>
  <c r="H124" i="1"/>
  <c r="J123" i="1"/>
  <c r="H123" i="1"/>
  <c r="J122" i="1"/>
  <c r="H122" i="1"/>
  <c r="J121" i="1"/>
  <c r="H121" i="1"/>
  <c r="J120" i="1"/>
  <c r="H120" i="1"/>
  <c r="J119" i="1"/>
  <c r="H119" i="1"/>
  <c r="J118" i="1"/>
  <c r="H118" i="1"/>
  <c r="J117" i="1"/>
  <c r="H117" i="1"/>
  <c r="J116" i="1"/>
  <c r="H116" i="1"/>
  <c r="J115" i="1"/>
  <c r="H115" i="1"/>
  <c r="J114" i="1"/>
  <c r="H114" i="1"/>
  <c r="J113" i="1"/>
  <c r="H113" i="1"/>
  <c r="J112" i="1"/>
  <c r="H112" i="1"/>
  <c r="J111" i="1"/>
  <c r="H111" i="1"/>
  <c r="J110" i="1"/>
  <c r="H110" i="1"/>
  <c r="J109" i="1"/>
  <c r="H109" i="1"/>
  <c r="J108" i="1"/>
  <c r="H108" i="1"/>
  <c r="J107" i="1"/>
  <c r="H107" i="1"/>
  <c r="J106" i="1"/>
  <c r="H106" i="1"/>
  <c r="J105" i="1"/>
  <c r="H105" i="1"/>
  <c r="J104" i="1"/>
  <c r="H104" i="1"/>
  <c r="J103" i="1"/>
  <c r="H103" i="1"/>
  <c r="J102" i="1"/>
  <c r="H102" i="1"/>
  <c r="J101" i="1"/>
  <c r="H101" i="1"/>
  <c r="J100" i="1"/>
  <c r="H100" i="1"/>
  <c r="J99" i="1"/>
  <c r="H99" i="1"/>
  <c r="J98" i="1"/>
  <c r="H98" i="1"/>
  <c r="J97" i="1"/>
  <c r="H97" i="1"/>
  <c r="J96" i="1"/>
  <c r="H96" i="1"/>
  <c r="J95" i="1"/>
  <c r="H95" i="1"/>
  <c r="J94" i="1"/>
  <c r="H94" i="1"/>
  <c r="J93" i="1"/>
  <c r="H93" i="1"/>
  <c r="J92" i="1"/>
  <c r="H92" i="1"/>
  <c r="J91" i="1"/>
  <c r="H91" i="1"/>
  <c r="J90" i="1"/>
  <c r="H90" i="1"/>
  <c r="J89" i="1"/>
  <c r="H89" i="1"/>
  <c r="J88" i="1"/>
  <c r="H88" i="1"/>
  <c r="J87" i="1"/>
  <c r="H87" i="1"/>
  <c r="J86" i="1"/>
  <c r="H86" i="1"/>
  <c r="J85" i="1"/>
  <c r="H85" i="1"/>
  <c r="J84" i="1"/>
  <c r="H84" i="1"/>
  <c r="J83" i="1"/>
  <c r="H83" i="1"/>
  <c r="J82" i="1"/>
  <c r="H82" i="1"/>
  <c r="J81" i="1"/>
  <c r="H81" i="1"/>
  <c r="J80" i="1"/>
  <c r="H80" i="1"/>
  <c r="J79" i="1"/>
  <c r="H79" i="1"/>
  <c r="J78" i="1"/>
  <c r="H78" i="1"/>
  <c r="J77" i="1"/>
  <c r="H77" i="1"/>
  <c r="J76" i="1"/>
  <c r="H76" i="1"/>
  <c r="J75" i="1"/>
  <c r="H75" i="1"/>
  <c r="J74" i="1"/>
  <c r="H74" i="1"/>
  <c r="J73" i="1"/>
  <c r="H73" i="1"/>
  <c r="J72" i="1"/>
  <c r="H72" i="1"/>
  <c r="J71" i="1"/>
  <c r="H71" i="1"/>
  <c r="J70" i="1"/>
  <c r="H70" i="1"/>
  <c r="J69" i="1"/>
  <c r="H69" i="1"/>
  <c r="J68" i="1"/>
  <c r="H68" i="1"/>
  <c r="J67" i="1"/>
  <c r="H67" i="1"/>
  <c r="J66" i="1"/>
  <c r="H66" i="1"/>
  <c r="J65" i="1"/>
  <c r="H65" i="1"/>
  <c r="J64" i="1"/>
  <c r="H64" i="1"/>
  <c r="J63" i="1"/>
  <c r="H63" i="1"/>
  <c r="J62" i="1"/>
  <c r="H62" i="1"/>
  <c r="J61" i="1"/>
  <c r="H61" i="1"/>
  <c r="J60" i="1"/>
  <c r="H60" i="1"/>
  <c r="J59" i="1"/>
  <c r="H59" i="1"/>
  <c r="J58" i="1"/>
  <c r="H58" i="1"/>
  <c r="J57" i="1"/>
  <c r="H57" i="1"/>
  <c r="J56" i="1"/>
  <c r="H56" i="1"/>
  <c r="J55" i="1"/>
  <c r="H55" i="1"/>
  <c r="J54" i="1"/>
  <c r="H54" i="1"/>
  <c r="J53" i="1"/>
  <c r="H53" i="1"/>
  <c r="J52" i="1"/>
  <c r="H52" i="1"/>
  <c r="J51" i="1"/>
  <c r="H51" i="1"/>
  <c r="J50" i="1"/>
  <c r="H50" i="1"/>
  <c r="J49" i="1"/>
  <c r="H49" i="1"/>
  <c r="J48" i="1"/>
  <c r="H48" i="1"/>
  <c r="J47" i="1"/>
  <c r="H47" i="1"/>
  <c r="J46" i="1"/>
  <c r="H46" i="1"/>
  <c r="J45" i="1"/>
  <c r="H45" i="1"/>
  <c r="J44" i="1"/>
  <c r="H44" i="1"/>
  <c r="J43" i="1"/>
  <c r="H43" i="1"/>
  <c r="J42" i="1"/>
  <c r="H42" i="1"/>
  <c r="J41" i="1"/>
  <c r="H41" i="1"/>
  <c r="J40" i="1"/>
  <c r="H40" i="1"/>
  <c r="J39" i="1"/>
  <c r="H39" i="1"/>
  <c r="J38" i="1"/>
  <c r="H38" i="1"/>
  <c r="J37" i="1"/>
  <c r="H37" i="1"/>
  <c r="J36" i="1"/>
  <c r="H36" i="1"/>
  <c r="J35" i="1"/>
  <c r="H35" i="1"/>
  <c r="J34" i="1"/>
  <c r="H34" i="1"/>
  <c r="J33" i="1"/>
  <c r="H33" i="1"/>
  <c r="J32" i="1"/>
  <c r="H32" i="1"/>
  <c r="J31" i="1"/>
  <c r="H31" i="1"/>
  <c r="J30" i="1"/>
  <c r="H30" i="1"/>
  <c r="J29" i="1"/>
  <c r="H29" i="1"/>
  <c r="J28" i="1"/>
  <c r="H28" i="1"/>
  <c r="J27" i="1"/>
  <c r="H27" i="1"/>
  <c r="J26" i="1"/>
  <c r="H26" i="1"/>
  <c r="J25" i="1"/>
  <c r="H25" i="1"/>
  <c r="J24" i="1"/>
  <c r="H24" i="1"/>
  <c r="J23" i="1"/>
  <c r="H23" i="1"/>
  <c r="J22" i="1"/>
  <c r="H22" i="1"/>
  <c r="J21" i="1"/>
  <c r="H21" i="1"/>
  <c r="J20" i="1"/>
  <c r="H20" i="1"/>
  <c r="J19" i="1"/>
  <c r="H19" i="1"/>
  <c r="J18" i="1"/>
  <c r="H18" i="1"/>
  <c r="J17" i="1"/>
  <c r="H17" i="1"/>
  <c r="J16" i="1"/>
  <c r="H16" i="1"/>
  <c r="J15" i="1"/>
  <c r="H15" i="1"/>
  <c r="J14" i="1"/>
  <c r="H14" i="1"/>
  <c r="J13" i="1"/>
  <c r="H13" i="1"/>
  <c r="J12" i="1"/>
  <c r="H12" i="1"/>
  <c r="J11" i="1"/>
  <c r="H11" i="1"/>
  <c r="J10" i="1"/>
  <c r="H10" i="1"/>
  <c r="J9" i="1"/>
  <c r="H9" i="1"/>
  <c r="J8" i="1"/>
  <c r="H8" i="1"/>
  <c r="J7" i="1"/>
  <c r="H7" i="1"/>
  <c r="J6" i="1"/>
  <c r="H6" i="1"/>
  <c r="J5" i="1"/>
  <c r="H5" i="1"/>
  <c r="J4" i="1"/>
  <c r="H4" i="1"/>
  <c r="J3" i="1"/>
  <c r="H3" i="1"/>
  <c r="J2" i="1"/>
  <c r="H2" i="1"/>
  <c r="T28" i="1"/>
  <c r="T29" i="1"/>
  <c r="T43" i="1"/>
  <c r="T27" i="1"/>
  <c r="T40" i="1"/>
  <c r="T32" i="1"/>
  <c r="T37" i="1"/>
  <c r="T36" i="1"/>
  <c r="T33" i="1"/>
  <c r="T30" i="1"/>
  <c r="T39" i="1"/>
  <c r="T41" i="1"/>
  <c r="T35" i="1"/>
  <c r="T38" i="1"/>
  <c r="T42" i="1"/>
  <c r="T31" i="1"/>
  <c r="T34" i="1"/>
  <c r="T23" i="1"/>
  <c r="T20" i="1"/>
  <c r="T21" i="1"/>
  <c r="T22" i="1"/>
  <c r="T18" i="1"/>
  <c r="T24" i="1"/>
  <c r="T19" i="1"/>
  <c r="N28" i="1" l="1"/>
  <c r="N12" i="1"/>
  <c r="N7" i="1"/>
  <c r="N21" i="1"/>
  <c r="N22" i="1"/>
  <c r="N8" i="1"/>
  <c r="N10" i="1"/>
  <c r="N16" i="1"/>
  <c r="N19" i="1"/>
  <c r="N24" i="1"/>
  <c r="N6" i="1"/>
  <c r="N13" i="1"/>
  <c r="N29" i="1"/>
  <c r="N26" i="1"/>
  <c r="N17" i="1"/>
  <c r="N20" i="1"/>
  <c r="N27" i="1"/>
  <c r="N15" i="1"/>
  <c r="N4" i="1"/>
  <c r="N11" i="1"/>
  <c r="N18" i="1"/>
  <c r="N23" i="1"/>
  <c r="N9" i="1"/>
  <c r="N5" i="1"/>
  <c r="N14" i="1"/>
  <c r="N25" i="1"/>
  <c r="R46" i="1"/>
  <c r="R23" i="1"/>
  <c r="R20" i="1"/>
  <c r="R31" i="1"/>
  <c r="R8" i="1"/>
  <c r="R44" i="1"/>
  <c r="R16" i="1"/>
  <c r="R17" i="1"/>
  <c r="R25" i="1"/>
  <c r="R30" i="1"/>
  <c r="R41" i="1"/>
  <c r="R34" i="1"/>
  <c r="R24" i="1"/>
  <c r="R27" i="1"/>
  <c r="R28" i="1"/>
  <c r="R33" i="1"/>
  <c r="R39" i="1"/>
  <c r="R26" i="1"/>
  <c r="R10" i="1"/>
  <c r="R21" i="1"/>
  <c r="R38" i="1"/>
  <c r="R15" i="1"/>
  <c r="R22" i="1"/>
  <c r="R9" i="1"/>
  <c r="R19" i="1"/>
  <c r="R36" i="1"/>
  <c r="R12" i="1"/>
  <c r="R11" i="1"/>
  <c r="R18" i="1"/>
  <c r="R35" i="1"/>
  <c r="R32" i="1"/>
  <c r="R43" i="1"/>
  <c r="R45" i="1"/>
  <c r="T8" i="1"/>
  <c r="T4" i="1"/>
  <c r="T9" i="1"/>
  <c r="T5" i="1"/>
  <c r="T10" i="1"/>
  <c r="T12" i="1"/>
  <c r="T7" i="1"/>
  <c r="T6" i="1"/>
  <c r="T11" i="1"/>
  <c r="R48" i="1" l="1"/>
</calcChain>
</file>

<file path=xl/sharedStrings.xml><?xml version="1.0" encoding="utf-8"?>
<sst xmlns="http://schemas.openxmlformats.org/spreadsheetml/2006/main" count="7170" uniqueCount="678">
  <si>
    <t>About_Us</t>
  </si>
  <si>
    <t>Ashburn</t>
  </si>
  <si>
    <t>VA</t>
  </si>
  <si>
    <t>United States</t>
  </si>
  <si>
    <t>Home</t>
  </si>
  <si>
    <t>154.27.170.36</t>
  </si>
  <si>
    <t>Boise</t>
  </si>
  <si>
    <t>ID</t>
  </si>
  <si>
    <t>Chapter_Calendar</t>
  </si>
  <si>
    <t>Chapter_Events_Report</t>
  </si>
  <si>
    <t>Star</t>
  </si>
  <si>
    <t>Events</t>
  </si>
  <si>
    <t>Group_Riding</t>
  </si>
  <si>
    <t>FAQs</t>
  </si>
  <si>
    <t>Reports</t>
  </si>
  <si>
    <t>Boston</t>
  </si>
  <si>
    <t>MA</t>
  </si>
  <si>
    <t>Denver</t>
  </si>
  <si>
    <t>CO</t>
  </si>
  <si>
    <t>Membership</t>
  </si>
  <si>
    <t>Ride_Lead_Resourses</t>
  </si>
  <si>
    <t>160.2.142.14</t>
  </si>
  <si>
    <t>Windsor</t>
  </si>
  <si>
    <t>ON</t>
  </si>
  <si>
    <t>Canada</t>
  </si>
  <si>
    <t>Rides_n_GPX_Files</t>
  </si>
  <si>
    <t>Nampa</t>
  </si>
  <si>
    <t>Useful_Links</t>
  </si>
  <si>
    <t>187.15.81.194</t>
  </si>
  <si>
    <t>Santa Clara</t>
  </si>
  <si>
    <t>CA</t>
  </si>
  <si>
    <t>TX</t>
  </si>
  <si>
    <t>75.174.69.105</t>
  </si>
  <si>
    <t>Eagle</t>
  </si>
  <si>
    <t>Mountain View</t>
  </si>
  <si>
    <t>24.14.60.183</t>
  </si>
  <si>
    <t>IN</t>
  </si>
  <si>
    <t>24.206.90.8</t>
  </si>
  <si>
    <t>Seattle</t>
  </si>
  <si>
    <t>WA</t>
  </si>
  <si>
    <t>Los Angeles</t>
  </si>
  <si>
    <t>184.155.79.139</t>
  </si>
  <si>
    <t>Date</t>
  </si>
  <si>
    <t>Page</t>
  </si>
  <si>
    <t>IP</t>
  </si>
  <si>
    <t>City</t>
  </si>
  <si>
    <t>Country</t>
  </si>
  <si>
    <t>Count</t>
  </si>
  <si>
    <t>LOH</t>
  </si>
  <si>
    <t>Newsletters</t>
  </si>
  <si>
    <t>Group_Riding_Info</t>
  </si>
  <si>
    <t>Ride_Leads</t>
  </si>
  <si>
    <t>Forms_n_Docs</t>
  </si>
  <si>
    <t>Policies</t>
  </si>
  <si>
    <t>Biker_Buddies_Program</t>
  </si>
  <si>
    <t>New_Member_Recruit_Raffle</t>
  </si>
  <si>
    <t>National_HOG_Challenges</t>
  </si>
  <si>
    <t>HOG_Rally_Calendar</t>
  </si>
  <si>
    <t>History</t>
  </si>
  <si>
    <t>GA</t>
  </si>
  <si>
    <t>Toronto</t>
  </si>
  <si>
    <t>Meridian</t>
  </si>
  <si>
    <t>135.232.19.45</t>
  </si>
  <si>
    <t>Boydton</t>
  </si>
  <si>
    <t>BJ</t>
  </si>
  <si>
    <t>China</t>
  </si>
  <si>
    <t>72.153.231.69</t>
  </si>
  <si>
    <t>San Francisco</t>
  </si>
  <si>
    <t>23.169.104.79</t>
  </si>
  <si>
    <t>Emmett</t>
  </si>
  <si>
    <t>Cooking_Volunteers</t>
  </si>
  <si>
    <t>Harleys_Angels_Program</t>
  </si>
  <si>
    <t>UT</t>
  </si>
  <si>
    <t>Region</t>
  </si>
  <si>
    <t>Chapter_Officers</t>
  </si>
  <si>
    <t>Burger_Burn_Volunteers</t>
  </si>
  <si>
    <t>104.28.103.3</t>
  </si>
  <si>
    <t>Biker_BFast_Volunteers</t>
  </si>
  <si>
    <t>104.28.76.19</t>
  </si>
  <si>
    <t>135.131.170.130</t>
  </si>
  <si>
    <t>IA</t>
  </si>
  <si>
    <t>154.27.164.187</t>
  </si>
  <si>
    <t>Salt Lake City</t>
  </si>
  <si>
    <t>75.174.13.177</t>
  </si>
  <si>
    <t>75.174.105.206</t>
  </si>
  <si>
    <t>Boardman</t>
  </si>
  <si>
    <t>OR</t>
  </si>
  <si>
    <t>74.179.67.139</t>
  </si>
  <si>
    <t>Quincy</t>
  </si>
  <si>
    <t>Ride_Lead_Calendar</t>
  </si>
  <si>
    <t>69.92.135.236</t>
  </si>
  <si>
    <t>159.112.107.163</t>
  </si>
  <si>
    <t>Atlanta</t>
  </si>
  <si>
    <t>Chapter_Mileage_Tracker</t>
  </si>
  <si>
    <t>96.19.63.66</t>
  </si>
  <si>
    <t>Cleveland</t>
  </si>
  <si>
    <t>MS</t>
  </si>
  <si>
    <t>159.118.150.34</t>
  </si>
  <si>
    <t>West Valley City</t>
  </si>
  <si>
    <t>187.15.80.188</t>
  </si>
  <si>
    <t xml:space="preserve"> </t>
  </si>
  <si>
    <t>photos_n_videos</t>
  </si>
  <si>
    <t>Member_Points_Detail</t>
  </si>
  <si>
    <t>Chapter_Ride365_Miles</t>
  </si>
  <si>
    <t>Chapter_Members_Listing</t>
  </si>
  <si>
    <t>All_Team_Members</t>
  </si>
  <si>
    <t>Member_Photos</t>
  </si>
  <si>
    <t>System_Activity_Log</t>
  </si>
  <si>
    <t>Delete_Activity_Log</t>
  </si>
  <si>
    <t>187.15.81.195</t>
  </si>
  <si>
    <t>Renton</t>
  </si>
  <si>
    <t>SP</t>
  </si>
  <si>
    <t>Columbus</t>
  </si>
  <si>
    <t>OH</t>
  </si>
  <si>
    <t>160.2.134.120</t>
  </si>
  <si>
    <t>160.3.203.157</t>
  </si>
  <si>
    <t>174.126.31.38</t>
  </si>
  <si>
    <t>Just Date</t>
  </si>
  <si>
    <t>Row Labels</t>
  </si>
  <si>
    <t>Grand Total</t>
  </si>
  <si>
    <t>Sum of Count</t>
  </si>
  <si>
    <t>San Jose</t>
  </si>
  <si>
    <t>Portland</t>
  </si>
  <si>
    <t>67.60.230.113</t>
  </si>
  <si>
    <t>Just Hour</t>
  </si>
  <si>
    <t>Singapore</t>
  </si>
  <si>
    <t>192.178.7.231</t>
  </si>
  <si>
    <t>135.232.20.64</t>
  </si>
  <si>
    <t>Cedar City</t>
  </si>
  <si>
    <t>Idaho Falls</t>
  </si>
  <si>
    <t>91.39.253.138</t>
  </si>
  <si>
    <t>Koblenz</t>
  </si>
  <si>
    <t>RP</t>
  </si>
  <si>
    <t>Germany</t>
  </si>
  <si>
    <t>24.119.218.133</t>
  </si>
  <si>
    <t>187.15.80.189</t>
  </si>
  <si>
    <t>New York</t>
  </si>
  <si>
    <t>NY</t>
  </si>
  <si>
    <t>Hong Kong</t>
  </si>
  <si>
    <t>187.15.80.193</t>
  </si>
  <si>
    <t>75.174.116.40</t>
  </si>
  <si>
    <t>Private_Event_Locations</t>
  </si>
  <si>
    <t>187.15.80.192</t>
  </si>
  <si>
    <t>172.56.151.232</t>
  </si>
  <si>
    <t>75.174.106.164</t>
  </si>
  <si>
    <t>160.3.11.10</t>
  </si>
  <si>
    <t># Page Hits</t>
  </si>
  <si>
    <t>% of Total Hits</t>
  </si>
  <si>
    <t>75.174.96.215</t>
  </si>
  <si>
    <t>174.27.212.221</t>
  </si>
  <si>
    <t>Haidian</t>
  </si>
  <si>
    <t>146.75.203.47</t>
  </si>
  <si>
    <t>65.129.108.80</t>
  </si>
  <si>
    <t>52.167.144.189</t>
  </si>
  <si>
    <t>SD</t>
  </si>
  <si>
    <t>Council Bluffs</t>
  </si>
  <si>
    <t>Saint John</t>
  </si>
  <si>
    <t>96.18.95.182</t>
  </si>
  <si>
    <t>174.253.245.45</t>
  </si>
  <si>
    <t>Indianapolis</t>
  </si>
  <si>
    <t>75.174.148.135</t>
  </si>
  <si>
    <t>24.117.81.155</t>
  </si>
  <si>
    <t>Avon</t>
  </si>
  <si>
    <t>96.19.178.162</t>
  </si>
  <si>
    <t>67.41.41.202</t>
  </si>
  <si>
    <t>IDF</t>
  </si>
  <si>
    <t>France</t>
  </si>
  <si>
    <t>216.245.152.44</t>
  </si>
  <si>
    <t>159.223.162.18</t>
  </si>
  <si>
    <t>North Bergen</t>
  </si>
  <si>
    <t>NJ</t>
  </si>
  <si>
    <t>150.241.237.221</t>
  </si>
  <si>
    <t>184.155.200.108</t>
  </si>
  <si>
    <t>174.201.57.184</t>
  </si>
  <si>
    <t>Midvale</t>
  </si>
  <si>
    <t>67.119.25.19</t>
  </si>
  <si>
    <t>Fair Oaks</t>
  </si>
  <si>
    <t>44.212.131.50</t>
  </si>
  <si>
    <t>174.252.241.244</t>
  </si>
  <si>
    <t>32.186.117.44</t>
  </si>
  <si>
    <t>69.92.38.246</t>
  </si>
  <si>
    <t>54.212.3.2</t>
  </si>
  <si>
    <t>160.2.168.53</t>
  </si>
  <si>
    <t>208.115.247.230</t>
  </si>
  <si>
    <t>187.15.80.190</t>
  </si>
  <si>
    <t>97.171.154.106</t>
  </si>
  <si>
    <t>West Jordan</t>
  </si>
  <si>
    <t>187.14.87.117</t>
  </si>
  <si>
    <t>187.14.88.115</t>
  </si>
  <si>
    <t>187.15.80.194</t>
  </si>
  <si>
    <t>66.153.251.76</t>
  </si>
  <si>
    <t>Myrtle Beach</t>
  </si>
  <si>
    <t>SC</t>
  </si>
  <si>
    <t>174.252.241.118</t>
  </si>
  <si>
    <t>170.106.113.235</t>
  </si>
  <si>
    <t>174.230.193.177</t>
  </si>
  <si>
    <t>Taylorsville</t>
  </si>
  <si>
    <t>43.153.119.119</t>
  </si>
  <si>
    <t>67.60.156.218</t>
  </si>
  <si>
    <t>98.97.136.166</t>
  </si>
  <si>
    <t>24.116.150.105</t>
  </si>
  <si>
    <t>Kuna</t>
  </si>
  <si>
    <t>172.56.203.202</t>
  </si>
  <si>
    <t>Pullman</t>
  </si>
  <si>
    <t>150.241.237.175</t>
  </si>
  <si>
    <t>67.63.78.125</t>
  </si>
  <si>
    <t>Mountain Home</t>
  </si>
  <si>
    <t>135.232.20.41</t>
  </si>
  <si>
    <t>24.116.74.188</t>
  </si>
  <si>
    <t>204.1.153.62</t>
  </si>
  <si>
    <t>Hanoi</t>
  </si>
  <si>
    <t>HN</t>
  </si>
  <si>
    <t>Vietnam</t>
  </si>
  <si>
    <t>98.100.228.200</t>
  </si>
  <si>
    <t>Kaukauna</t>
  </si>
  <si>
    <t>WI</t>
  </si>
  <si>
    <t>207.180.11.193</t>
  </si>
  <si>
    <t>204.57.255.207</t>
  </si>
  <si>
    <t>3.144.143.44</t>
  </si>
  <si>
    <t>Friendsgiving_Dish_Schedule</t>
  </si>
  <si>
    <t>Just Day</t>
  </si>
  <si>
    <t>146.75.136.236</t>
  </si>
  <si>
    <t>143.20.253.57</t>
  </si>
  <si>
    <t>188.255.140.236</t>
  </si>
  <si>
    <t>Belgrade</t>
  </si>
  <si>
    <t>Serbia</t>
  </si>
  <si>
    <t>137.184.207.225</t>
  </si>
  <si>
    <t>123.6.49.44</t>
  </si>
  <si>
    <t>Zhengzhou</t>
  </si>
  <si>
    <t>HA</t>
  </si>
  <si>
    <t>216.75.132.226</t>
  </si>
  <si>
    <t>65.129.114.188</t>
  </si>
  <si>
    <t>160.2.107.169</t>
  </si>
  <si>
    <t>184.97.43.160</t>
  </si>
  <si>
    <t>Wild Rose</t>
  </si>
  <si>
    <t>136.242.88.17</t>
  </si>
  <si>
    <t>137.155.29.194</t>
  </si>
  <si>
    <t>Lanham-Seabrook</t>
  </si>
  <si>
    <t>MD</t>
  </si>
  <si>
    <t>23.27.145.138</t>
  </si>
  <si>
    <t>184.155.197.7</t>
  </si>
  <si>
    <t>74.125.19.45</t>
  </si>
  <si>
    <t>Morganton</t>
  </si>
  <si>
    <t>NC</t>
  </si>
  <si>
    <t>96.19.178.57</t>
  </si>
  <si>
    <t>142.0.220.40</t>
  </si>
  <si>
    <t>Middleton</t>
  </si>
  <si>
    <t>73.217.78.173</t>
  </si>
  <si>
    <t>173.207.22.175</t>
  </si>
  <si>
    <t>Caldwell</t>
  </si>
  <si>
    <t>153.66.35.205</t>
  </si>
  <si>
    <t>97.132.248.157</t>
  </si>
  <si>
    <t>12.74.152.116</t>
  </si>
  <si>
    <t>Tracy</t>
  </si>
  <si>
    <t>174.204.3.27</t>
  </si>
  <si>
    <t>23.169.104.76</t>
  </si>
  <si>
    <t>97.171.247.254</t>
  </si>
  <si>
    <t>172.56.150.105</t>
  </si>
  <si>
    <t>146.75.203.46</t>
  </si>
  <si>
    <t>24.117.184.192</t>
  </si>
  <si>
    <t>75.174.82.147</t>
  </si>
  <si>
    <t>40.77.167.4</t>
  </si>
  <si>
    <t>174.220.190.206</t>
  </si>
  <si>
    <t>Garden City</t>
  </si>
  <si>
    <t>65.129.111.128</t>
  </si>
  <si>
    <t>174.252.237.202</t>
  </si>
  <si>
    <t>174.220.187.82</t>
  </si>
  <si>
    <t>172.56.148.164</t>
  </si>
  <si>
    <t>74.254.4.77</t>
  </si>
  <si>
    <t>Colorado Springs</t>
  </si>
  <si>
    <t>174.27.26.78</t>
  </si>
  <si>
    <t>184.155.126.235</t>
  </si>
  <si>
    <t>24.119.21.18</t>
  </si>
  <si>
    <t>172.253.7.112</t>
  </si>
  <si>
    <t>Charleston</t>
  </si>
  <si>
    <t>74.254.4.135</t>
  </si>
  <si>
    <t>24.119.14.205</t>
  </si>
  <si>
    <t>153.66.31.172</t>
  </si>
  <si>
    <t>135.131.174.67</t>
  </si>
  <si>
    <t>184.155.235.60</t>
  </si>
  <si>
    <t>146.190.214.42</t>
  </si>
  <si>
    <t>67.205.187.104</t>
  </si>
  <si>
    <t>Scavenger_Hunt_n_Picnic</t>
  </si>
  <si>
    <t>40.77.167.28</t>
  </si>
  <si>
    <t>172.56.149.164</t>
  </si>
  <si>
    <t>172.56.149.20</t>
  </si>
  <si>
    <t>40.77.167.16</t>
  </si>
  <si>
    <t>77.75.79.109</t>
  </si>
  <si>
    <t>Prague</t>
  </si>
  <si>
    <t>Czechia</t>
  </si>
  <si>
    <t>43.128.149.102</t>
  </si>
  <si>
    <t>Seoul</t>
  </si>
  <si>
    <t>South Korea</t>
  </si>
  <si>
    <t>174.220.171.98</t>
  </si>
  <si>
    <t>43.166.130.123</t>
  </si>
  <si>
    <t>43.166.131.228</t>
  </si>
  <si>
    <t>43.166.240.231</t>
  </si>
  <si>
    <t>143.14.151.7</t>
  </si>
  <si>
    <t>174.230.192.5</t>
  </si>
  <si>
    <t>Twin Falls</t>
  </si>
  <si>
    <t>172.56.205.254</t>
  </si>
  <si>
    <t>Spokane</t>
  </si>
  <si>
    <t>40.77.167.67</t>
  </si>
  <si>
    <t>174.201.63.86</t>
  </si>
  <si>
    <t>74.244.111.119</t>
  </si>
  <si>
    <t>52.167.144.234</t>
  </si>
  <si>
    <t>52.167.144.210</t>
  </si>
  <si>
    <t>75.174.85.212</t>
  </si>
  <si>
    <t>172.253.192.247</t>
  </si>
  <si>
    <t>65.129.135.205</t>
  </si>
  <si>
    <t>174.27.150.97</t>
  </si>
  <si>
    <t>172.226.162.14</t>
  </si>
  <si>
    <t>52.167.144.176</t>
  </si>
  <si>
    <t>98.97.63.49</t>
  </si>
  <si>
    <t>74.125.184.189</t>
  </si>
  <si>
    <t>74.125.19.43</t>
  </si>
  <si>
    <t>75.174.3.153</t>
  </si>
  <si>
    <t>74.125.184.181</t>
  </si>
  <si>
    <t>74.244.111.34</t>
  </si>
  <si>
    <t>116.179.37.249</t>
  </si>
  <si>
    <t>Jinrongjie</t>
  </si>
  <si>
    <t>24.117.143.160</t>
  </si>
  <si>
    <t>173.47.214.172</t>
  </si>
  <si>
    <t>174.252.240.98</t>
  </si>
  <si>
    <t>159.112.106.98</t>
  </si>
  <si>
    <t>172.59.153.87</t>
  </si>
  <si>
    <t>9.169.124.16</t>
  </si>
  <si>
    <t>24.117.185.62</t>
  </si>
  <si>
    <t>146.75.175.47</t>
  </si>
  <si>
    <t>160.2.133.116</t>
  </si>
  <si>
    <t>72.153.231.68</t>
  </si>
  <si>
    <t>96.19.128.159</t>
  </si>
  <si>
    <t>167.237.51.167</t>
  </si>
  <si>
    <t>209.215.92.80</t>
  </si>
  <si>
    <t>154.27.182.64</t>
  </si>
  <si>
    <t>43.130.14.245</t>
  </si>
  <si>
    <t>43.152.72.244</t>
  </si>
  <si>
    <t>69.92.68.26</t>
  </si>
  <si>
    <t>Legend=&gt;</t>
  </si>
  <si>
    <t>Most Hits</t>
  </si>
  <si>
    <t>Hits in %</t>
  </si>
  <si>
    <t>Need more emphasis</t>
  </si>
  <si>
    <t>97.247.102.172</t>
  </si>
  <si>
    <t>Total Hits =</t>
  </si>
  <si>
    <t>Average Hits/Day =</t>
  </si>
  <si>
    <t>03</t>
  </si>
  <si>
    <t>00</t>
  </si>
  <si>
    <t>173.194.92.191</t>
  </si>
  <si>
    <t>Chicago</t>
  </si>
  <si>
    <t>IL</t>
  </si>
  <si>
    <t>96.19.1.191</t>
  </si>
  <si>
    <t>Avg Hits/Day=</t>
  </si>
  <si>
    <t>Sunday</t>
  </si>
  <si>
    <t>Monday</t>
  </si>
  <si>
    <t>Tuesday</t>
  </si>
  <si>
    <t>Wednesday</t>
  </si>
  <si>
    <t>Thursday</t>
  </si>
  <si>
    <t>Friday</t>
  </si>
  <si>
    <t>Saturday</t>
  </si>
  <si>
    <t>Summary Stats</t>
  </si>
  <si>
    <t xml:space="preserve"> # Hits by State</t>
  </si>
  <si>
    <t># Page Hits in ID</t>
  </si>
  <si>
    <t>% Page Hits in ID</t>
  </si>
  <si>
    <t># Hits</t>
  </si>
  <si>
    <t>Week Day</t>
  </si>
  <si>
    <t>Hour of the Day</t>
  </si>
  <si>
    <t>Limitted Access Pages</t>
  </si>
  <si>
    <t>Gift_Wrapping_Volunteers</t>
  </si>
  <si>
    <t>65.129.1.69</t>
  </si>
  <si>
    <t>149.57.191.105</t>
  </si>
  <si>
    <t>174.220.177.243</t>
  </si>
  <si>
    <t>35.130.201.28</t>
  </si>
  <si>
    <t>Seaside</t>
  </si>
  <si>
    <t>67.60.249.185</t>
  </si>
  <si>
    <t>unknown</t>
  </si>
  <si>
    <t>107.115.41.83</t>
  </si>
  <si>
    <t>Summerlin South</t>
  </si>
  <si>
    <t>NV</t>
  </si>
  <si>
    <t>66.164.9.137</t>
  </si>
  <si>
    <t>69.92.16.162</t>
  </si>
  <si>
    <t>65.133.61.42</t>
  </si>
  <si>
    <t>174.201.58.205</t>
  </si>
  <si>
    <t>Heber</t>
  </si>
  <si>
    <t>24.119.127.78</t>
  </si>
  <si>
    <t>209.141.120.11</t>
  </si>
  <si>
    <t>Fruitland</t>
  </si>
  <si>
    <t>99.108.73.20</t>
  </si>
  <si>
    <t>Birmingham</t>
  </si>
  <si>
    <t>AL</t>
  </si>
  <si>
    <t>74.244.111.205</t>
  </si>
  <si>
    <t>69.63.184.13</t>
  </si>
  <si>
    <t>Social Circle</t>
  </si>
  <si>
    <t>173.252.82.24</t>
  </si>
  <si>
    <t>Springfield</t>
  </si>
  <si>
    <t>NE</t>
  </si>
  <si>
    <t>69.171.234.26</t>
  </si>
  <si>
    <t>Hillsboro</t>
  </si>
  <si>
    <t>69.171.231.29</t>
  </si>
  <si>
    <t>Eagle Mountain</t>
  </si>
  <si>
    <t>24.117.33.159</t>
  </si>
  <si>
    <t>Ontario</t>
  </si>
  <si>
    <t>174.27.3.102</t>
  </si>
  <si>
    <t>159.118.194.25</t>
  </si>
  <si>
    <t>174.201.34.72</t>
  </si>
  <si>
    <t>135.135.165.156</t>
  </si>
  <si>
    <t>192.178.7.200</t>
  </si>
  <si>
    <t>174.27.192.11</t>
  </si>
  <si>
    <t>167.224.101.83</t>
  </si>
  <si>
    <t>40.77.167.40</t>
  </si>
  <si>
    <t>174.220.191.107</t>
  </si>
  <si>
    <t>18.191.209.160</t>
  </si>
  <si>
    <t>85.208.98.197</t>
  </si>
  <si>
    <t>77.75.76.170</t>
  </si>
  <si>
    <t>101.32.52.164</t>
  </si>
  <si>
    <t>75.174.118.157</t>
  </si>
  <si>
    <t>52.167.144.166</t>
  </si>
  <si>
    <t>172.224.242.76</t>
  </si>
  <si>
    <t>24.116.140.158</t>
  </si>
  <si>
    <t>47.79.197.5</t>
  </si>
  <si>
    <t>74.7.242.166</t>
  </si>
  <si>
    <t>Members_Only</t>
  </si>
  <si>
    <t>51.158.37.13</t>
  </si>
  <si>
    <t>Paris</t>
  </si>
  <si>
    <t>187.15.81.50</t>
  </si>
  <si>
    <t>49.51.195.195</t>
  </si>
  <si>
    <t>74.7.229.196</t>
  </si>
  <si>
    <t>77.75.76.163</t>
  </si>
  <si>
    <t>174.252.173.179</t>
  </si>
  <si>
    <t>Aurora</t>
  </si>
  <si>
    <t>103.120.222.149</t>
  </si>
  <si>
    <t>Motijheel</t>
  </si>
  <si>
    <t>C</t>
  </si>
  <si>
    <t>Bangladesh</t>
  </si>
  <si>
    <t>74.7.229.148</t>
  </si>
  <si>
    <t>74.179.68.52</t>
  </si>
  <si>
    <t>153.66.31.146</t>
  </si>
  <si>
    <t>80.12.165.127</t>
  </si>
  <si>
    <t>Amsterdam</t>
  </si>
  <si>
    <t>NH</t>
  </si>
  <si>
    <t>The Netherlands</t>
  </si>
  <si>
    <t>174.27.218.241</t>
  </si>
  <si>
    <t>172.56.204.19</t>
  </si>
  <si>
    <t>172.56.201.201</t>
  </si>
  <si>
    <t>174.204.0.79</t>
  </si>
  <si>
    <t>174.252.230.108</t>
  </si>
  <si>
    <t>172.56.151.190</t>
  </si>
  <si>
    <t>174.201.44.0</t>
  </si>
  <si>
    <t>172.56.205.93</t>
  </si>
  <si>
    <t>172.56.150.49</t>
  </si>
  <si>
    <t>18.145.10.110</t>
  </si>
  <si>
    <t>74.179.70.43</t>
  </si>
  <si>
    <t>104.28.76.252</t>
  </si>
  <si>
    <t>South Bend</t>
  </si>
  <si>
    <t>104.28.32.165</t>
  </si>
  <si>
    <t>74.7.228.185</t>
  </si>
  <si>
    <t>40.77.167.130</t>
  </si>
  <si>
    <t>65.129.1.125</t>
  </si>
  <si>
    <t>74.7.243.2</t>
  </si>
  <si>
    <t>144.217.135.250</t>
  </si>
  <si>
    <t>Beauharnois</t>
  </si>
  <si>
    <t>QC</t>
  </si>
  <si>
    <t>174.252.230.247</t>
  </si>
  <si>
    <t>80.174.140.114</t>
  </si>
  <si>
    <t>Boadilla del Monte</t>
  </si>
  <si>
    <t>Spain</t>
  </si>
  <si>
    <t>74.7.229.147</t>
  </si>
  <si>
    <t>172.56.200.216</t>
  </si>
  <si>
    <t>Gleed</t>
  </si>
  <si>
    <t>160.3.69.253</t>
  </si>
  <si>
    <t>52.167.144.23</t>
  </si>
  <si>
    <t>154.27.165.70</t>
  </si>
  <si>
    <t>74.7.243.1</t>
  </si>
  <si>
    <t>207.46.13.17</t>
  </si>
  <si>
    <t>143.105.39.207</t>
  </si>
  <si>
    <t>Winnipeg</t>
  </si>
  <si>
    <t>MB</t>
  </si>
  <si>
    <t>104.28.104.127</t>
  </si>
  <si>
    <t>174.252.240.87</t>
  </si>
  <si>
    <t>65.129.149.226</t>
  </si>
  <si>
    <t>43.157.22.57</t>
  </si>
  <si>
    <t>Frankfurt am Main</t>
  </si>
  <si>
    <t>HE</t>
  </si>
  <si>
    <t>135.131.29.128</t>
  </si>
  <si>
    <t>24.117.49.175</t>
  </si>
  <si>
    <t>74.244.111.43</t>
  </si>
  <si>
    <t>ACCP_2027</t>
  </si>
  <si>
    <t>172.225.44.76</t>
  </si>
  <si>
    <t>187.14.87.41</t>
  </si>
  <si>
    <t>146.75.175.80</t>
  </si>
  <si>
    <t>96.19.190.7</t>
  </si>
  <si>
    <t>Rio Rancho</t>
  </si>
  <si>
    <t>NM</t>
  </si>
  <si>
    <t>72.153.231.49</t>
  </si>
  <si>
    <t>160.3.9.164</t>
  </si>
  <si>
    <t>157.55.39.54</t>
  </si>
  <si>
    <t>52.167.144.179</t>
  </si>
  <si>
    <t>173.194.92.181</t>
  </si>
  <si>
    <t>99.108.73.172</t>
  </si>
  <si>
    <t>172.59.154.10</t>
  </si>
  <si>
    <t>Intermountain Chapter Website (Non-Cached) Page Hits</t>
  </si>
  <si>
    <t>172.56.151.72</t>
  </si>
  <si>
    <t>142.0.219.251</t>
  </si>
  <si>
    <t>170.106.37.134</t>
  </si>
  <si>
    <t>202.49.246.67</t>
  </si>
  <si>
    <t>187.15.81.196</t>
  </si>
  <si>
    <t>74.244.111.241</t>
  </si>
  <si>
    <t>174.27.180.98</t>
  </si>
  <si>
    <t>192.178.7.198</t>
  </si>
  <si>
    <t>77.75.79.54</t>
  </si>
  <si>
    <t>153.66.31.96</t>
  </si>
  <si>
    <t>67.207.92.69</t>
  </si>
  <si>
    <t>24.144.122.249</t>
  </si>
  <si>
    <t>174.138.45.155</t>
  </si>
  <si>
    <t>52.167.144.150</t>
  </si>
  <si>
    <t>73.116.19.87</t>
  </si>
  <si>
    <t>Sonora</t>
  </si>
  <si>
    <t>74.81.170.9</t>
  </si>
  <si>
    <t>McDermitt</t>
  </si>
  <si>
    <t>66.249.83.4</t>
  </si>
  <si>
    <t>172.56.151.155</t>
  </si>
  <si>
    <t>172.56.148.252</t>
  </si>
  <si>
    <t>43.159.143.139</t>
  </si>
  <si>
    <t>174.220.164.167</t>
  </si>
  <si>
    <t>74.7.242.130</t>
  </si>
  <si>
    <t>174.252.234.193</t>
  </si>
  <si>
    <t>74.7.243.17</t>
  </si>
  <si>
    <t>146.75.136.237</t>
  </si>
  <si>
    <t>75.174.57.195</t>
  </si>
  <si>
    <t>159.112.105.28</t>
  </si>
  <si>
    <t>192.178.7.199</t>
  </si>
  <si>
    <t>34.229.90.56</t>
  </si>
  <si>
    <t>47.79.200.161</t>
  </si>
  <si>
    <t>52.167.144.221</t>
  </si>
  <si>
    <t>216.245.152.15</t>
  </si>
  <si>
    <t>74.179.67.169</t>
  </si>
  <si>
    <t>108.147.174.52</t>
  </si>
  <si>
    <t>Paradise</t>
  </si>
  <si>
    <t>97.189.240.92</t>
  </si>
  <si>
    <t>107.180.190.38</t>
  </si>
  <si>
    <t>153.66.31.175</t>
  </si>
  <si>
    <t>174.220.187.188</t>
  </si>
  <si>
    <t>216.245.152.18</t>
  </si>
  <si>
    <t>165.85.156.4</t>
  </si>
  <si>
    <t>69.92.75.196</t>
  </si>
  <si>
    <t>108.147.174.100</t>
  </si>
  <si>
    <t>Cottonwood Heights</t>
  </si>
  <si>
    <t>198.212.99.251</t>
  </si>
  <si>
    <t>Milwaukee</t>
  </si>
  <si>
    <t>174.252.242.84</t>
  </si>
  <si>
    <t>172.56.150.101</t>
  </si>
  <si>
    <t>199.15.217.164</t>
  </si>
  <si>
    <t>Toledo</t>
  </si>
  <si>
    <t>208.115.249.211</t>
  </si>
  <si>
    <t>207.46.13.83</t>
  </si>
  <si>
    <t>107.115.41.85</t>
  </si>
  <si>
    <t>74.244.111.158</t>
  </si>
  <si>
    <t>134.209.69.182</t>
  </si>
  <si>
    <t>217.177.176.211</t>
  </si>
  <si>
    <t>40.77.167.230</t>
  </si>
  <si>
    <t>174.230.199.33</t>
  </si>
  <si>
    <t>McCammon</t>
  </si>
  <si>
    <t>52.167.144.157</t>
  </si>
  <si>
    <t>75.174.117.109</t>
  </si>
  <si>
    <t>142.93.51.89</t>
  </si>
  <si>
    <t>174.220.184.75</t>
  </si>
  <si>
    <t>172.56.151.108</t>
  </si>
  <si>
    <t>43.135.144.126</t>
  </si>
  <si>
    <t>24.116.246.68</t>
  </si>
  <si>
    <t>74.7.242.136</t>
  </si>
  <si>
    <t>67.61.210.228</t>
  </si>
  <si>
    <t>173.194.92.176</t>
  </si>
  <si>
    <t>173.194.92.179</t>
  </si>
  <si>
    <t>172.253.234.221</t>
  </si>
  <si>
    <t>S√£o Paulo</t>
  </si>
  <si>
    <t>Brazil</t>
  </si>
  <si>
    <t>174.27.23.145</t>
  </si>
  <si>
    <t>99.115.53.22</t>
  </si>
  <si>
    <t>97.247.5.73</t>
  </si>
  <si>
    <t>207.29.207.45</t>
  </si>
  <si>
    <t>157.55.39.59</t>
  </si>
  <si>
    <t>108.147.174.37</t>
  </si>
  <si>
    <t>Winchester</t>
  </si>
  <si>
    <t>52.167.144.169</t>
  </si>
  <si>
    <t>172.253.15.230</t>
  </si>
  <si>
    <t>172.253.15.232</t>
  </si>
  <si>
    <t>40.77.167.159</t>
  </si>
  <si>
    <t>172.56.205.209</t>
  </si>
  <si>
    <t>Beverly Hills</t>
  </si>
  <si>
    <t>208.98.143.22</t>
  </si>
  <si>
    <t>174.230.192.238</t>
  </si>
  <si>
    <t>174.245.32.176</t>
  </si>
  <si>
    <t>75.174.99.27</t>
  </si>
  <si>
    <t>9.169.124.5</t>
  </si>
  <si>
    <t>172.56.150.183</t>
  </si>
  <si>
    <t>52.167.144.230</t>
  </si>
  <si>
    <t>174.27.31.83</t>
  </si>
  <si>
    <t>174.220.173.23</t>
  </si>
  <si>
    <t>172.56.150.242</t>
  </si>
  <si>
    <t>187.14.88.182</t>
  </si>
  <si>
    <t>104.28.48.71</t>
  </si>
  <si>
    <t>Kennewick</t>
  </si>
  <si>
    <t>77.75.79.95</t>
  </si>
  <si>
    <t>40.77.167.26</t>
  </si>
  <si>
    <t>40.77.167.58</t>
  </si>
  <si>
    <t>161.35.51.207</t>
  </si>
  <si>
    <t>97.171.251.255</t>
  </si>
  <si>
    <t>174.220.185.55</t>
  </si>
  <si>
    <t>43.130.74.193</t>
  </si>
  <si>
    <t>208.66.120.142</t>
  </si>
  <si>
    <t>174.27.17.156</t>
  </si>
  <si>
    <t>174.201.36.165</t>
  </si>
  <si>
    <t>192.255.214.68</t>
  </si>
  <si>
    <t>Dallas</t>
  </si>
  <si>
    <t>74.244.49.38</t>
  </si>
  <si>
    <t>104.28.116.51</t>
  </si>
  <si>
    <t>40.77.167.7</t>
  </si>
  <si>
    <t>75.174.63.136</t>
  </si>
  <si>
    <t>40.77.167.14</t>
  </si>
  <si>
    <t>75.174.139.127</t>
  </si>
  <si>
    <t>63.230.117.98</t>
  </si>
  <si>
    <t>172.56.200.210</t>
  </si>
  <si>
    <t>170.106.165.76</t>
  </si>
  <si>
    <t>65.129.26.238</t>
  </si>
  <si>
    <t>108.56.76.104</t>
  </si>
  <si>
    <t>Silver Spring</t>
  </si>
  <si>
    <t>67.164.115.126</t>
  </si>
  <si>
    <t>Antioch</t>
  </si>
  <si>
    <t>207.228.6.202</t>
  </si>
  <si>
    <t>40.77.167.15</t>
  </si>
  <si>
    <t>50.46.14.174</t>
  </si>
  <si>
    <t>Oak Harbor</t>
  </si>
  <si>
    <t>14.164.118.171</t>
  </si>
  <si>
    <t>Ho Chi Minh City</t>
  </si>
  <si>
    <t>SG</t>
  </si>
  <si>
    <t>24.117.6.66</t>
  </si>
  <si>
    <t>43.153.71.12</t>
  </si>
  <si>
    <t>172.56.150.189</t>
  </si>
  <si>
    <t>132.178.207.22</t>
  </si>
  <si>
    <t>174.27.161.65</t>
  </si>
  <si>
    <t>75.248.128.94</t>
  </si>
  <si>
    <t>174.204.1.71</t>
  </si>
  <si>
    <t>174.230.196.60</t>
  </si>
  <si>
    <t>Sandy</t>
  </si>
  <si>
    <t>38.18.212.122</t>
  </si>
  <si>
    <t>174.204.1.138</t>
  </si>
  <si>
    <t>172.56.148.36</t>
  </si>
  <si>
    <t>174.230.195.226</t>
  </si>
  <si>
    <t>174.252.226.125</t>
  </si>
  <si>
    <t>69.238.57.201</t>
  </si>
  <si>
    <t>Sacramento</t>
  </si>
  <si>
    <t>174.220.172.163</t>
  </si>
  <si>
    <t>Challis</t>
  </si>
  <si>
    <t>103.168.68.188</t>
  </si>
  <si>
    <t>Sonargaon</t>
  </si>
  <si>
    <t>97.178.193.233</t>
  </si>
  <si>
    <t>75.174.133.156</t>
  </si>
  <si>
    <t>208.115.249.19</t>
  </si>
  <si>
    <t>174.231.137.138</t>
  </si>
  <si>
    <t>174.204.5.182</t>
  </si>
  <si>
    <t>174.230.196.193</t>
  </si>
  <si>
    <t>Hidden Spring</t>
  </si>
  <si>
    <t>113.211.138.177</t>
  </si>
  <si>
    <t>Petaling Jaya</t>
  </si>
  <si>
    <t>Malaysia</t>
  </si>
  <si>
    <t>65.129.44.231</t>
  </si>
  <si>
    <t>153.66.31.73</t>
  </si>
  <si>
    <t>174.220.187.20</t>
  </si>
  <si>
    <t>52.167.144.211</t>
  </si>
  <si>
    <t>54.149.81.190</t>
  </si>
  <si>
    <t>174.230.195.21</t>
  </si>
  <si>
    <t>Montpelier</t>
  </si>
  <si>
    <t>24.117.120.7</t>
  </si>
  <si>
    <t>135.232.20.130</t>
  </si>
  <si>
    <t>43.131.45.213</t>
  </si>
  <si>
    <t>66.249.68.66</t>
  </si>
  <si>
    <t>40.77.167.74</t>
  </si>
  <si>
    <t>40.77.167.25</t>
  </si>
  <si>
    <t>Time Period= 9/13/26 to 10/7/26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</si>
</sst>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4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  <xf numFmtId="0" fontId="18" fillId="0" borderId="0" xfId="0" applyFont="1"/>
    <xf numFmtId="0" fontId="0" fillId="0" borderId="0" xfId="0" pivotButton="1"/>
    <xf numFmtId="2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8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18" fillId="0" borderId="11" xfId="0" applyFont="1" applyBorder="1" applyAlignment="1">
      <alignment horizontal="center"/>
    </xf>
    <xf numFmtId="0" fontId="0" fillId="0" borderId="13" xfId="0" applyBorder="1" applyAlignment="1">
      <alignment horizontal="right"/>
    </xf>
    <xf numFmtId="164" fontId="0" fillId="33" borderId="0" xfId="0" applyNumberFormat="1" applyFill="1"/>
    <xf numFmtId="0" fontId="0" fillId="0" borderId="16" xfId="0" applyBorder="1"/>
    <xf numFmtId="0" fontId="0" fillId="33" borderId="13" xfId="0" applyFill="1" applyBorder="1"/>
    <xf numFmtId="0" fontId="20" fillId="33" borderId="13" xfId="0" applyFont="1" applyFill="1" applyBorder="1"/>
    <xf numFmtId="0" fontId="0" fillId="36" borderId="13" xfId="0" applyFill="1" applyBorder="1"/>
    <xf numFmtId="0" fontId="0" fillId="0" borderId="13" xfId="0" applyBorder="1"/>
    <xf numFmtId="0" fontId="0" fillId="0" borderId="15" xfId="0" applyBorder="1"/>
    <xf numFmtId="0" fontId="0" fillId="34" borderId="10" xfId="0" applyFill="1" applyBorder="1"/>
    <xf numFmtId="0" fontId="0" fillId="0" borderId="11" xfId="0" applyBorder="1"/>
    <xf numFmtId="0" fontId="0" fillId="34" borderId="12" xfId="0" applyFill="1" applyBorder="1"/>
    <xf numFmtId="0" fontId="0" fillId="34" borderId="13" xfId="0" applyFill="1" applyBorder="1"/>
    <xf numFmtId="0" fontId="0" fillId="34" borderId="14" xfId="0" applyFill="1" applyBorder="1"/>
    <xf numFmtId="0" fontId="0" fillId="34" borderId="15" xfId="0" applyFill="1" applyBorder="1"/>
    <xf numFmtId="0" fontId="0" fillId="0" borderId="16" xfId="0" applyBorder="1" applyAlignment="1">
      <alignment horizontal="right"/>
    </xf>
    <xf numFmtId="0" fontId="0" fillId="34" borderId="17" xfId="0" applyFill="1" applyBorder="1"/>
    <xf numFmtId="0" fontId="0" fillId="35" borderId="0" xfId="0" applyFill="1"/>
    <xf numFmtId="0" fontId="0" fillId="0" borderId="0" xfId="0" quotePrefix="1"/>
    <xf numFmtId="0" fontId="0" fillId="36" borderId="0" xfId="0" applyFill="1"/>
    <xf numFmtId="0" fontId="18" fillId="0" borderId="11" xfId="0" applyFont="1" applyBorder="1"/>
    <xf numFmtId="2" fontId="0" fillId="0" borderId="0" xfId="0" applyNumberFormat="1" applyAlignment="1">
      <alignment horizontal="center"/>
    </xf>
    <xf numFmtId="2" fontId="0" fillId="35" borderId="0" xfId="0" applyNumberFormat="1" applyFill="1" applyAlignment="1">
      <alignment horizontal="center"/>
    </xf>
    <xf numFmtId="164" fontId="0" fillId="35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/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3" xfId="0" applyFont="1" applyBorder="1" applyAlignment="1">
      <alignment horizontal="right"/>
    </xf>
    <xf numFmtId="0" fontId="0" fillId="0" borderId="17" xfId="0" applyBorder="1" applyAlignment="1">
      <alignment horizontal="center"/>
    </xf>
    <xf numFmtId="0" fontId="0" fillId="37" borderId="13" xfId="0" applyFill="1" applyBorder="1"/>
    <xf numFmtId="0" fontId="0" fillId="33" borderId="14" xfId="0" applyFill="1" applyBorder="1" applyAlignment="1">
      <alignment horizontal="center"/>
    </xf>
    <xf numFmtId="0" fontId="0" fillId="37" borderId="0" xfId="0" applyFill="1"/>
    <xf numFmtId="2" fontId="0" fillId="0" borderId="0" xfId="0" applyNumberFormat="1"/>
    <xf numFmtId="2" fontId="0" fillId="33" borderId="14" xfId="0" applyNumberFormat="1" applyFill="1" applyBorder="1" applyAlignment="1">
      <alignment horizontal="center"/>
    </xf>
    <xf numFmtId="0" fontId="0" fillId="39" borderId="13" xfId="0" applyFill="1" applyBorder="1"/>
    <xf numFmtId="0" fontId="20" fillId="39" borderId="13" xfId="0" applyFont="1" applyFill="1" applyBorder="1"/>
    <xf numFmtId="0" fontId="0" fillId="35" borderId="0" xfId="0" applyFill="1" applyAlignment="1">
      <alignment horizontal="right"/>
    </xf>
    <xf numFmtId="0" fontId="0" fillId="35" borderId="0" xfId="0" applyFill="1" applyAlignment="1">
      <alignment horizontal="center"/>
    </xf>
    <xf numFmtId="0" fontId="22" fillId="0" borderId="13" xfId="0" applyFont="1" applyBorder="1" applyAlignment="1">
      <alignment horizontal="right"/>
    </xf>
    <xf numFmtId="0" fontId="19" fillId="0" borderId="11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0" fillId="38" borderId="16" xfId="0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19" formatCode="m/d/yy"/>
    </dxf>
    <dxf>
      <numFmt numFmtId="19" formatCode="m/d/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Number of Page Hits Pareto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Page_Hits_Table!$P$4:$P$47</c:f>
              <c:strCache>
                <c:ptCount val="43"/>
                <c:pt idx="0">
                  <c:v>Home</c:v>
                </c:pt>
                <c:pt idx="1">
                  <c:v>Chapter_Calendar</c:v>
                </c:pt>
                <c:pt idx="2">
                  <c:v>Events</c:v>
                </c:pt>
                <c:pt idx="3">
                  <c:v>photos_n_videos</c:v>
                </c:pt>
                <c:pt idx="4">
                  <c:v>Chapter_Events_Report</c:v>
                </c:pt>
                <c:pt idx="5">
                  <c:v>Newsletters</c:v>
                </c:pt>
                <c:pt idx="6">
                  <c:v>Membership</c:v>
                </c:pt>
                <c:pt idx="7">
                  <c:v>About_Us</c:v>
                </c:pt>
                <c:pt idx="8">
                  <c:v>Chapter_Officers</c:v>
                </c:pt>
                <c:pt idx="9">
                  <c:v>FAQs</c:v>
                </c:pt>
                <c:pt idx="10">
                  <c:v>ACCP_2027</c:v>
                </c:pt>
                <c:pt idx="11">
                  <c:v>Forms_n_Docs</c:v>
                </c:pt>
                <c:pt idx="12">
                  <c:v>Burger_Burn_Volunteers</c:v>
                </c:pt>
                <c:pt idx="13">
                  <c:v>Ride_Leads</c:v>
                </c:pt>
                <c:pt idx="14">
                  <c:v>Useful_Links</c:v>
                </c:pt>
                <c:pt idx="15">
                  <c:v>Biker_BFast_Volunteers</c:v>
                </c:pt>
                <c:pt idx="16">
                  <c:v>LOH</c:v>
                </c:pt>
                <c:pt idx="17">
                  <c:v>Private_Event_Locations</c:v>
                </c:pt>
                <c:pt idx="18">
                  <c:v>Cooking_Volunteers</c:v>
                </c:pt>
                <c:pt idx="19">
                  <c:v>National_HOG_Challenges</c:v>
                </c:pt>
                <c:pt idx="20">
                  <c:v>Group_Riding</c:v>
                </c:pt>
                <c:pt idx="21">
                  <c:v>HOG_Rally_Calendar</c:v>
                </c:pt>
                <c:pt idx="22">
                  <c:v>Policies</c:v>
                </c:pt>
                <c:pt idx="23">
                  <c:v>Rides_n_GPX_Files</c:v>
                </c:pt>
                <c:pt idx="24">
                  <c:v>Harleys_Angels_Program</c:v>
                </c:pt>
                <c:pt idx="25">
                  <c:v>Members_Only</c:v>
                </c:pt>
                <c:pt idx="26">
                  <c:v>Ride_Lead_Resourses</c:v>
                </c:pt>
                <c:pt idx="27">
                  <c:v>Ride_Lead_Calendar</c:v>
                </c:pt>
                <c:pt idx="28">
                  <c:v>Reports</c:v>
                </c:pt>
                <c:pt idx="29">
                  <c:v>Chapter_Mileage_Tracker</c:v>
                </c:pt>
                <c:pt idx="30">
                  <c:v>History</c:v>
                </c:pt>
                <c:pt idx="31">
                  <c:v>Group_Riding_Info</c:v>
                </c:pt>
                <c:pt idx="32">
                  <c:v>Biker_Buddies_Program</c:v>
                </c:pt>
                <c:pt idx="33">
                  <c:v>Friendsgiving_Dish_Schedule</c:v>
                </c:pt>
                <c:pt idx="34">
                  <c:v>Chapter_Members_Listing</c:v>
                </c:pt>
                <c:pt idx="35">
                  <c:v>New_Member_Recruit_Raffle</c:v>
                </c:pt>
                <c:pt idx="36">
                  <c:v>Delete_Activity_Log</c:v>
                </c:pt>
                <c:pt idx="37">
                  <c:v>Chapter_Ride365_Miles</c:v>
                </c:pt>
                <c:pt idx="38">
                  <c:v>Gift_Wrapping_Volunteers</c:v>
                </c:pt>
                <c:pt idx="39">
                  <c:v>Member_Points_Detail</c:v>
                </c:pt>
                <c:pt idx="40">
                  <c:v>System_Activity_Log</c:v>
                </c:pt>
                <c:pt idx="41">
                  <c:v>All_Team_Members</c:v>
                </c:pt>
                <c:pt idx="42">
                  <c:v>Member_Photos</c:v>
                </c:pt>
              </c:strCache>
            </c:strRef>
          </c:cat>
          <c:val>
            <c:numRef>
              <c:f>Page_Hits_Table!$Q$4:$Q$47</c:f>
              <c:numCache>
                <c:formatCode>General</c:formatCode>
                <c:ptCount val="44"/>
                <c:pt idx="0">
                  <c:v>389</c:v>
                </c:pt>
                <c:pt idx="1">
                  <c:v>256</c:v>
                </c:pt>
                <c:pt idx="2">
                  <c:v>85</c:v>
                </c:pt>
                <c:pt idx="3">
                  <c:v>83</c:v>
                </c:pt>
                <c:pt idx="4">
                  <c:v>52</c:v>
                </c:pt>
                <c:pt idx="5">
                  <c:v>49</c:v>
                </c:pt>
                <c:pt idx="6">
                  <c:v>40</c:v>
                </c:pt>
                <c:pt idx="7">
                  <c:v>32</c:v>
                </c:pt>
                <c:pt idx="8">
                  <c:v>31</c:v>
                </c:pt>
                <c:pt idx="9">
                  <c:v>30</c:v>
                </c:pt>
                <c:pt idx="10">
                  <c:v>21</c:v>
                </c:pt>
                <c:pt idx="11">
                  <c:v>19</c:v>
                </c:pt>
                <c:pt idx="12">
                  <c:v>18</c:v>
                </c:pt>
                <c:pt idx="13">
                  <c:v>18</c:v>
                </c:pt>
                <c:pt idx="14">
                  <c:v>18</c:v>
                </c:pt>
                <c:pt idx="15">
                  <c:v>17</c:v>
                </c:pt>
                <c:pt idx="16">
                  <c:v>17</c:v>
                </c:pt>
                <c:pt idx="17">
                  <c:v>16</c:v>
                </c:pt>
                <c:pt idx="18">
                  <c:v>16</c:v>
                </c:pt>
                <c:pt idx="19">
                  <c:v>14</c:v>
                </c:pt>
                <c:pt idx="20">
                  <c:v>14</c:v>
                </c:pt>
                <c:pt idx="21">
                  <c:v>13</c:v>
                </c:pt>
                <c:pt idx="22">
                  <c:v>13</c:v>
                </c:pt>
                <c:pt idx="23">
                  <c:v>10</c:v>
                </c:pt>
                <c:pt idx="24">
                  <c:v>9</c:v>
                </c:pt>
                <c:pt idx="25">
                  <c:v>9</c:v>
                </c:pt>
                <c:pt idx="26">
                  <c:v>8</c:v>
                </c:pt>
                <c:pt idx="27">
                  <c:v>7</c:v>
                </c:pt>
                <c:pt idx="28">
                  <c:v>7</c:v>
                </c:pt>
                <c:pt idx="29">
                  <c:v>6</c:v>
                </c:pt>
                <c:pt idx="30">
                  <c:v>5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3</c:v>
                </c:pt>
                <c:pt idx="35">
                  <c:v>3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B048-971B-1485A7339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9117823"/>
        <c:axId val="609112895"/>
      </c:barChart>
      <c:catAx>
        <c:axId val="609117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112895"/>
        <c:crosses val="autoZero"/>
        <c:auto val="1"/>
        <c:lblAlgn val="ctr"/>
        <c:lblOffset val="100"/>
        <c:noMultiLvlLbl val="0"/>
      </c:catAx>
      <c:valAx>
        <c:axId val="609112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1178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[page_hits_summary.xlsx]Hits per Day!PivotTable1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Hits per Day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'Hits per Day'!$B$3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'Hits per Day'!$A$4:$A$30</c:f>
              <c:strCache>
                <c:ptCount val="26"/>
                <c:pt idx="0">
                  <c:v>9/13/26 0:00</c:v>
                </c:pt>
                <c:pt idx="1">
                  <c:v>9/14/26 0:00</c:v>
                </c:pt>
                <c:pt idx="2">
                  <c:v>9/15/26 0:00</c:v>
                </c:pt>
                <c:pt idx="3">
                  <c:v>9/16/26 0:00</c:v>
                </c:pt>
                <c:pt idx="4">
                  <c:v>9/17/26 0:00</c:v>
                </c:pt>
                <c:pt idx="5">
                  <c:v>9/18/26 0:00</c:v>
                </c:pt>
                <c:pt idx="6">
                  <c:v>9/19/26 0:00</c:v>
                </c:pt>
                <c:pt idx="7">
                  <c:v>9/20/26 0:00</c:v>
                </c:pt>
                <c:pt idx="8">
                  <c:v>9/21/26 0:00</c:v>
                </c:pt>
                <c:pt idx="9">
                  <c:v>9/22/26 0:00</c:v>
                </c:pt>
                <c:pt idx="10">
                  <c:v>9/23/26 0:00</c:v>
                </c:pt>
                <c:pt idx="11">
                  <c:v>9/24/26 0:00</c:v>
                </c:pt>
                <c:pt idx="12">
                  <c:v>9/25/26 0:00</c:v>
                </c:pt>
                <c:pt idx="13">
                  <c:v>9/26/26 0:00</c:v>
                </c:pt>
                <c:pt idx="14">
                  <c:v>9/27/26 0:00</c:v>
                </c:pt>
                <c:pt idx="15">
                  <c:v>9/28/26 0:00</c:v>
                </c:pt>
                <c:pt idx="16">
                  <c:v>9/29/26 0:00</c:v>
                </c:pt>
                <c:pt idx="17">
                  <c:v>9/30/26 0:00</c:v>
                </c:pt>
                <c:pt idx="18">
                  <c:v>10/1/26 0:00</c:v>
                </c:pt>
                <c:pt idx="19">
                  <c:v>10/2/26 0:00</c:v>
                </c:pt>
                <c:pt idx="20">
                  <c:v>10/3/26 0:00</c:v>
                </c:pt>
                <c:pt idx="21">
                  <c:v>10/4/26 0:00</c:v>
                </c:pt>
                <c:pt idx="22">
                  <c:v>10/5/26 0:00</c:v>
                </c:pt>
                <c:pt idx="23">
                  <c:v>10/6/26 0:00</c:v>
                </c:pt>
                <c:pt idx="24">
                  <c:v>10/7/26 0:00</c:v>
                </c:pt>
                <c:pt idx="25">
                  <c:v>10/8/26 0:00</c:v>
                </c:pt>
              </c:strCache>
            </c:strRef>
          </c:cat>
          <c:val>
            <c:numRef>
              <c:f>'Hits per Day'!$B$4:$B$30</c:f>
              <c:numCache>
                <c:formatCode>General</c:formatCode>
                <c:ptCount val="26"/>
                <c:pt idx="0">
                  <c:v>28</c:v>
                </c:pt>
                <c:pt idx="1">
                  <c:v>52</c:v>
                </c:pt>
                <c:pt idx="2">
                  <c:v>33</c:v>
                </c:pt>
                <c:pt idx="3">
                  <c:v>12</c:v>
                </c:pt>
                <c:pt idx="4">
                  <c:v>28</c:v>
                </c:pt>
                <c:pt idx="5">
                  <c:v>63</c:v>
                </c:pt>
                <c:pt idx="6">
                  <c:v>76</c:v>
                </c:pt>
                <c:pt idx="7">
                  <c:v>84</c:v>
                </c:pt>
                <c:pt idx="8">
                  <c:v>65</c:v>
                </c:pt>
                <c:pt idx="9">
                  <c:v>43</c:v>
                </c:pt>
                <c:pt idx="10">
                  <c:v>42</c:v>
                </c:pt>
                <c:pt idx="11">
                  <c:v>62</c:v>
                </c:pt>
                <c:pt idx="12">
                  <c:v>80</c:v>
                </c:pt>
                <c:pt idx="13">
                  <c:v>22</c:v>
                </c:pt>
                <c:pt idx="14">
                  <c:v>76</c:v>
                </c:pt>
                <c:pt idx="15">
                  <c:v>44</c:v>
                </c:pt>
                <c:pt idx="16">
                  <c:v>33</c:v>
                </c:pt>
                <c:pt idx="17">
                  <c:v>66</c:v>
                </c:pt>
                <c:pt idx="18">
                  <c:v>90</c:v>
                </c:pt>
                <c:pt idx="19">
                  <c:v>71</c:v>
                </c:pt>
                <c:pt idx="20">
                  <c:v>53</c:v>
                </c:pt>
                <c:pt idx="21">
                  <c:v>42</c:v>
                </c:pt>
                <c:pt idx="22">
                  <c:v>32</c:v>
                </c:pt>
                <c:pt idx="23">
                  <c:v>79</c:v>
                </c:pt>
                <c:pt idx="24">
                  <c:v>66</c:v>
                </c:pt>
                <c:pt idx="2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A2-2B4B-99B0-5B7A5636AB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2991807"/>
        <c:axId val="992993151"/>
      </c:barChart>
      <c:catAx>
        <c:axId val="992991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2993151"/>
        <c:crosses val="autoZero"/>
        <c:auto val="1"/>
        <c:lblAlgn val="ctr"/>
        <c:lblOffset val="100"/>
        <c:noMultiLvlLbl val="0"/>
      </c:catAx>
      <c:valAx>
        <c:axId val="992993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2991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[page_hits_summary.xlsx]Hits per Day of Week!PivotTable3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Hits per Day of Week</a:t>
            </a:r>
          </a:p>
          <a:p>
            <a:pPr>
              <a:defRPr/>
            </a:pPr>
            <a:r>
              <a:rPr lang="en-US"/>
              <a:t>Sunday=1,</a:t>
            </a:r>
            <a:r>
              <a:rPr lang="en-US" baseline="0"/>
              <a:t> Monday=2, etc.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'Hits per Day of Week'!$B$3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'Hits per Day of Week'!$A$4:$A$11</c:f>
              <c:strCach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strCache>
            </c:strRef>
          </c:cat>
          <c:val>
            <c:numRef>
              <c:f>'Hits per Day of Week'!$B$4:$B$11</c:f>
              <c:numCache>
                <c:formatCode>General</c:formatCode>
                <c:ptCount val="7"/>
                <c:pt idx="0">
                  <c:v>230</c:v>
                </c:pt>
                <c:pt idx="1">
                  <c:v>193</c:v>
                </c:pt>
                <c:pt idx="2">
                  <c:v>188</c:v>
                </c:pt>
                <c:pt idx="3">
                  <c:v>186</c:v>
                </c:pt>
                <c:pt idx="4">
                  <c:v>185</c:v>
                </c:pt>
                <c:pt idx="5">
                  <c:v>214</c:v>
                </c:pt>
                <c:pt idx="6">
                  <c:v>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23-1F40-9F7F-EFAF01946A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4058112"/>
        <c:axId val="1144055424"/>
      </c:barChart>
      <c:catAx>
        <c:axId val="1144058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4055424"/>
        <c:crosses val="autoZero"/>
        <c:auto val="1"/>
        <c:lblAlgn val="ctr"/>
        <c:lblOffset val="100"/>
        <c:noMultiLvlLbl val="0"/>
      </c:catAx>
      <c:valAx>
        <c:axId val="1144055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4058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[page_hits_summary.xlsx]Hits per Hour!PivotTable1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Hits per Hour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'Hits per Hour'!$B$3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'Hits per Hour'!$A$4:$A$28</c:f>
              <c:strCach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strCache>
            </c:strRef>
          </c:cat>
          <c:val>
            <c:numRef>
              <c:f>'Hits per Hour'!$B$4:$B$28</c:f>
              <c:numCache>
                <c:formatCode>General</c:formatCode>
                <c:ptCount val="24"/>
                <c:pt idx="0">
                  <c:v>8</c:v>
                </c:pt>
                <c:pt idx="1">
                  <c:v>17</c:v>
                </c:pt>
                <c:pt idx="2">
                  <c:v>6</c:v>
                </c:pt>
                <c:pt idx="3">
                  <c:v>13</c:v>
                </c:pt>
                <c:pt idx="4">
                  <c:v>15</c:v>
                </c:pt>
                <c:pt idx="5">
                  <c:v>36</c:v>
                </c:pt>
                <c:pt idx="6">
                  <c:v>30</c:v>
                </c:pt>
                <c:pt idx="7">
                  <c:v>64</c:v>
                </c:pt>
                <c:pt idx="8">
                  <c:v>60</c:v>
                </c:pt>
                <c:pt idx="9">
                  <c:v>78</c:v>
                </c:pt>
                <c:pt idx="10">
                  <c:v>94</c:v>
                </c:pt>
                <c:pt idx="11">
                  <c:v>74</c:v>
                </c:pt>
                <c:pt idx="12">
                  <c:v>79</c:v>
                </c:pt>
                <c:pt idx="13">
                  <c:v>67</c:v>
                </c:pt>
                <c:pt idx="14">
                  <c:v>63</c:v>
                </c:pt>
                <c:pt idx="15">
                  <c:v>101</c:v>
                </c:pt>
                <c:pt idx="16">
                  <c:v>60</c:v>
                </c:pt>
                <c:pt idx="17">
                  <c:v>70</c:v>
                </c:pt>
                <c:pt idx="18">
                  <c:v>102</c:v>
                </c:pt>
                <c:pt idx="19">
                  <c:v>102</c:v>
                </c:pt>
                <c:pt idx="20">
                  <c:v>97</c:v>
                </c:pt>
                <c:pt idx="21">
                  <c:v>55</c:v>
                </c:pt>
                <c:pt idx="22">
                  <c:v>49</c:v>
                </c:pt>
                <c:pt idx="23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DB-9C42-A1A5-B2E76F9DDD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8748736"/>
        <c:axId val="1308738880"/>
      </c:barChart>
      <c:catAx>
        <c:axId val="1308748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8738880"/>
        <c:crosses val="autoZero"/>
        <c:auto val="1"/>
        <c:lblAlgn val="ctr"/>
        <c:lblOffset val="100"/>
        <c:noMultiLvlLbl val="0"/>
      </c:catAx>
      <c:valAx>
        <c:axId val="1308738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8748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[page_hits_summary.xlsx]Hits by City!PivotTable1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Hits by City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'Hits by City'!$B$3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'Hits by City'!$A$4:$A$115</c:f>
              <c:strCache>
                <c:ptCount val="111"/>
                <c:pt idx="0">
                  <c:v>Boise</c:v>
                </c:pt>
                <c:pt idx="1">
                  <c:v>Meridian</c:v>
                </c:pt>
                <c:pt idx="2">
                  <c:v>Nampa</c:v>
                </c:pt>
                <c:pt idx="3">
                  <c:v>Eagle</c:v>
                </c:pt>
                <c:pt idx="4">
                  <c:v>Salt Lake City</c:v>
                </c:pt>
                <c:pt idx="5">
                  <c:v>Boydton</c:v>
                </c:pt>
                <c:pt idx="6">
                  <c:v>Emmett</c:v>
                </c:pt>
                <c:pt idx="7">
                  <c:v>Seattle</c:v>
                </c:pt>
                <c:pt idx="8">
                  <c:v>Santa Clara</c:v>
                </c:pt>
                <c:pt idx="9">
                  <c:v>Cleveland</c:v>
                </c:pt>
                <c:pt idx="10">
                  <c:v>Kuna</c:v>
                </c:pt>
                <c:pt idx="11">
                  <c:v>Caldwell</c:v>
                </c:pt>
                <c:pt idx="12">
                  <c:v>Columbus</c:v>
                </c:pt>
                <c:pt idx="13">
                  <c:v>Quincy</c:v>
                </c:pt>
                <c:pt idx="14">
                  <c:v>Ashburn</c:v>
                </c:pt>
                <c:pt idx="15">
                  <c:v>Birmingham</c:v>
                </c:pt>
                <c:pt idx="16">
                  <c:v>West Jordan</c:v>
                </c:pt>
                <c:pt idx="17">
                  <c:v>Atlanta</c:v>
                </c:pt>
                <c:pt idx="18">
                  <c:v>Star</c:v>
                </c:pt>
                <c:pt idx="19">
                  <c:v>Boardman</c:v>
                </c:pt>
                <c:pt idx="20">
                  <c:v>Tracy</c:v>
                </c:pt>
                <c:pt idx="21">
                  <c:v>Garden City</c:v>
                </c:pt>
                <c:pt idx="22">
                  <c:v>Los Angeles</c:v>
                </c:pt>
                <c:pt idx="23">
                  <c:v>Mountain View</c:v>
                </c:pt>
                <c:pt idx="24">
                  <c:v>North Bergen</c:v>
                </c:pt>
                <c:pt idx="25">
                  <c:v>Boston</c:v>
                </c:pt>
                <c:pt idx="26">
                  <c:v>San Francisco</c:v>
                </c:pt>
                <c:pt idx="27">
                  <c:v>Ontario</c:v>
                </c:pt>
                <c:pt idx="28">
                  <c:v>Spokane</c:v>
                </c:pt>
                <c:pt idx="29">
                  <c:v>Saint John</c:v>
                </c:pt>
                <c:pt idx="30">
                  <c:v>Oak Harbor</c:v>
                </c:pt>
                <c:pt idx="31">
                  <c:v>Fruitland</c:v>
                </c:pt>
                <c:pt idx="32">
                  <c:v>Koblenz</c:v>
                </c:pt>
                <c:pt idx="33">
                  <c:v>Prague</c:v>
                </c:pt>
                <c:pt idx="34">
                  <c:v>Twin Falls</c:v>
                </c:pt>
                <c:pt idx="35">
                  <c:v>Dallas</c:v>
                </c:pt>
                <c:pt idx="36">
                  <c:v>San Jose</c:v>
                </c:pt>
                <c:pt idx="37">
                  <c:v>Windsor</c:v>
                </c:pt>
                <c:pt idx="38">
                  <c:v>Heber</c:v>
                </c:pt>
                <c:pt idx="39">
                  <c:v>Middleton</c:v>
                </c:pt>
                <c:pt idx="40">
                  <c:v>Pullman</c:v>
                </c:pt>
                <c:pt idx="41">
                  <c:v>Charleston</c:v>
                </c:pt>
                <c:pt idx="42">
                  <c:v>Milwaukee</c:v>
                </c:pt>
                <c:pt idx="43">
                  <c:v>Colorado Springs</c:v>
                </c:pt>
                <c:pt idx="44">
                  <c:v>Hong Kong</c:v>
                </c:pt>
                <c:pt idx="45">
                  <c:v>Summerlin South</c:v>
                </c:pt>
                <c:pt idx="46">
                  <c:v>Morganton</c:v>
                </c:pt>
                <c:pt idx="47">
                  <c:v>Idaho Falls</c:v>
                </c:pt>
                <c:pt idx="48">
                  <c:v>Renton</c:v>
                </c:pt>
                <c:pt idx="49">
                  <c:v>Chicago</c:v>
                </c:pt>
                <c:pt idx="50">
                  <c:v>New York</c:v>
                </c:pt>
                <c:pt idx="51">
                  <c:v>Antioch</c:v>
                </c:pt>
                <c:pt idx="52">
                  <c:v>South Bend</c:v>
                </c:pt>
                <c:pt idx="53">
                  <c:v>Rio Rancho</c:v>
                </c:pt>
                <c:pt idx="54">
                  <c:v>Toronto</c:v>
                </c:pt>
                <c:pt idx="55">
                  <c:v>Paris</c:v>
                </c:pt>
                <c:pt idx="56">
                  <c:v>Toledo</c:v>
                </c:pt>
                <c:pt idx="57">
                  <c:v>Frankfurt am Main</c:v>
                </c:pt>
                <c:pt idx="58">
                  <c:v>Singapore</c:v>
                </c:pt>
                <c:pt idx="59">
                  <c:v>Midvale</c:v>
                </c:pt>
                <c:pt idx="60">
                  <c:v>Denver</c:v>
                </c:pt>
                <c:pt idx="61">
                  <c:v>Gleed</c:v>
                </c:pt>
                <c:pt idx="62">
                  <c:v>Haidian</c:v>
                </c:pt>
                <c:pt idx="63">
                  <c:v>McDermitt</c:v>
                </c:pt>
                <c:pt idx="64">
                  <c:v>West Valley City</c:v>
                </c:pt>
                <c:pt idx="65">
                  <c:v>Beverly Hills</c:v>
                </c:pt>
                <c:pt idx="66">
                  <c:v>Wild Rose</c:v>
                </c:pt>
                <c:pt idx="67">
                  <c:v>Portland</c:v>
                </c:pt>
                <c:pt idx="68">
                  <c:v>Amsterdam</c:v>
                </c:pt>
                <c:pt idx="69">
                  <c:v>Silver Spring</c:v>
                </c:pt>
                <c:pt idx="70">
                  <c:v>Eagle Mountain</c:v>
                </c:pt>
                <c:pt idx="71">
                  <c:v>Sonora</c:v>
                </c:pt>
                <c:pt idx="72">
                  <c:v>Cedar City</c:v>
                </c:pt>
                <c:pt idx="73">
                  <c:v>Winchester</c:v>
                </c:pt>
                <c:pt idx="74">
                  <c:v>unknown</c:v>
                </c:pt>
                <c:pt idx="75">
                  <c:v>Sandy</c:v>
                </c:pt>
                <c:pt idx="76">
                  <c:v>Lanham-Seabrook</c:v>
                </c:pt>
                <c:pt idx="77">
                  <c:v>Paradise</c:v>
                </c:pt>
                <c:pt idx="78">
                  <c:v>Myrtle Beach</c:v>
                </c:pt>
                <c:pt idx="79">
                  <c:v>McCammon</c:v>
                </c:pt>
                <c:pt idx="80">
                  <c:v>Seoul</c:v>
                </c:pt>
                <c:pt idx="81">
                  <c:v>Kennewick</c:v>
                </c:pt>
                <c:pt idx="82">
                  <c:v>Mountain Home</c:v>
                </c:pt>
                <c:pt idx="83">
                  <c:v>Indianapolis</c:v>
                </c:pt>
                <c:pt idx="84">
                  <c:v>Zhengzhou</c:v>
                </c:pt>
                <c:pt idx="85">
                  <c:v>Challis</c:v>
                </c:pt>
                <c:pt idx="86">
                  <c:v>Social Circle</c:v>
                </c:pt>
                <c:pt idx="87">
                  <c:v>Seaside</c:v>
                </c:pt>
                <c:pt idx="88">
                  <c:v>Aurora</c:v>
                </c:pt>
                <c:pt idx="89">
                  <c:v>Cottonwood Heights</c:v>
                </c:pt>
                <c:pt idx="90">
                  <c:v>Motijheel</c:v>
                </c:pt>
                <c:pt idx="91">
                  <c:v>Avon</c:v>
                </c:pt>
                <c:pt idx="92">
                  <c:v>Sonargaon</c:v>
                </c:pt>
                <c:pt idx="93">
                  <c:v>S√£o Paulo</c:v>
                </c:pt>
                <c:pt idx="94">
                  <c:v>Hidden Spring</c:v>
                </c:pt>
                <c:pt idx="95">
                  <c:v>Taylorsville</c:v>
                </c:pt>
                <c:pt idx="96">
                  <c:v>Montpelier</c:v>
                </c:pt>
                <c:pt idx="97">
                  <c:v>Kaukauna</c:v>
                </c:pt>
                <c:pt idx="98">
                  <c:v>Boadilla del Monte</c:v>
                </c:pt>
                <c:pt idx="99">
                  <c:v>Hillsboro</c:v>
                </c:pt>
                <c:pt idx="100">
                  <c:v>Council Bluffs</c:v>
                </c:pt>
                <c:pt idx="101">
                  <c:v>Ho Chi Minh City</c:v>
                </c:pt>
                <c:pt idx="102">
                  <c:v>Winnipeg</c:v>
                </c:pt>
                <c:pt idx="103">
                  <c:v>Sacramento</c:v>
                </c:pt>
                <c:pt idx="104">
                  <c:v>Springfield</c:v>
                </c:pt>
                <c:pt idx="105">
                  <c:v>Hanoi</c:v>
                </c:pt>
                <c:pt idx="106">
                  <c:v>Belgrade</c:v>
                </c:pt>
                <c:pt idx="107">
                  <c:v>Petaling Jaya</c:v>
                </c:pt>
                <c:pt idx="108">
                  <c:v>Jinrongjie</c:v>
                </c:pt>
                <c:pt idx="109">
                  <c:v>Fair Oaks</c:v>
                </c:pt>
                <c:pt idx="110">
                  <c:v>Beauharnois</c:v>
                </c:pt>
              </c:strCache>
            </c:strRef>
          </c:cat>
          <c:val>
            <c:numRef>
              <c:f>'Hits by City'!$B$4:$B$115</c:f>
              <c:numCache>
                <c:formatCode>General</c:formatCode>
                <c:ptCount val="111"/>
                <c:pt idx="0">
                  <c:v>344</c:v>
                </c:pt>
                <c:pt idx="1">
                  <c:v>121</c:v>
                </c:pt>
                <c:pt idx="2">
                  <c:v>105</c:v>
                </c:pt>
                <c:pt idx="3">
                  <c:v>78</c:v>
                </c:pt>
                <c:pt idx="4">
                  <c:v>49</c:v>
                </c:pt>
                <c:pt idx="5">
                  <c:v>46</c:v>
                </c:pt>
                <c:pt idx="6">
                  <c:v>45</c:v>
                </c:pt>
                <c:pt idx="7">
                  <c:v>41</c:v>
                </c:pt>
                <c:pt idx="8">
                  <c:v>39</c:v>
                </c:pt>
                <c:pt idx="9">
                  <c:v>31</c:v>
                </c:pt>
                <c:pt idx="10">
                  <c:v>24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18</c:v>
                </c:pt>
                <c:pt idx="15">
                  <c:v>16</c:v>
                </c:pt>
                <c:pt idx="16">
                  <c:v>15</c:v>
                </c:pt>
                <c:pt idx="17">
                  <c:v>15</c:v>
                </c:pt>
                <c:pt idx="18">
                  <c:v>14</c:v>
                </c:pt>
                <c:pt idx="19">
                  <c:v>12</c:v>
                </c:pt>
                <c:pt idx="20">
                  <c:v>11</c:v>
                </c:pt>
                <c:pt idx="21">
                  <c:v>11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5</c:v>
                </c:pt>
                <c:pt idx="38">
                  <c:v>5</c:v>
                </c:pt>
                <c:pt idx="39">
                  <c:v>5</c:v>
                </c:pt>
                <c:pt idx="40">
                  <c:v>5</c:v>
                </c:pt>
                <c:pt idx="41">
                  <c:v>5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  <c:pt idx="50">
                  <c:v>3</c:v>
                </c:pt>
                <c:pt idx="51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21-744A-98C0-622E8D5FBD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5289152"/>
        <c:axId val="845290944"/>
      </c:barChart>
      <c:catAx>
        <c:axId val="84528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5290944"/>
        <c:crosses val="autoZero"/>
        <c:auto val="1"/>
        <c:lblAlgn val="ctr"/>
        <c:lblOffset val="100"/>
        <c:noMultiLvlLbl val="0"/>
      </c:catAx>
      <c:valAx>
        <c:axId val="84529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5289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[page_hits_summary.xlsx]Hits by IP!PivotTable1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Hits by IP Address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2.9432325614069381E-2"/>
          <c:y val="6.7345225603357831E-2"/>
          <c:w val="0.88072020671582074"/>
          <c:h val="0.767401409556229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'Hits by IP'!$B$3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'Hits by IP'!$A$4:$A$216</c:f>
              <c:strCache>
                <c:ptCount val="212"/>
                <c:pt idx="0">
                  <c:v>23.169.104.79</c:v>
                </c:pt>
                <c:pt idx="1">
                  <c:v>24.206.90.8</c:v>
                </c:pt>
                <c:pt idx="2">
                  <c:v>75.174.85.212</c:v>
                </c:pt>
                <c:pt idx="3">
                  <c:v>96.19.63.66</c:v>
                </c:pt>
                <c:pt idx="4">
                  <c:v>67.60.230.113</c:v>
                </c:pt>
                <c:pt idx="5">
                  <c:v>135.131.170.130</c:v>
                </c:pt>
                <c:pt idx="6">
                  <c:v>75.174.13.177</c:v>
                </c:pt>
                <c:pt idx="7">
                  <c:v>96.19.1.191</c:v>
                </c:pt>
                <c:pt idx="8">
                  <c:v>67.41.41.202</c:v>
                </c:pt>
                <c:pt idx="9">
                  <c:v>160.2.134.120</c:v>
                </c:pt>
                <c:pt idx="10">
                  <c:v>75.174.69.105</c:v>
                </c:pt>
                <c:pt idx="11">
                  <c:v>96.19.178.57</c:v>
                </c:pt>
                <c:pt idx="12">
                  <c:v>96.19.178.162</c:v>
                </c:pt>
                <c:pt idx="13">
                  <c:v>97.132.248.157</c:v>
                </c:pt>
                <c:pt idx="14">
                  <c:v>12.74.152.116</c:v>
                </c:pt>
                <c:pt idx="15">
                  <c:v>154.27.164.187</c:v>
                </c:pt>
                <c:pt idx="16">
                  <c:v>160.2.142.14</c:v>
                </c:pt>
                <c:pt idx="17">
                  <c:v>18.191.209.160</c:v>
                </c:pt>
                <c:pt idx="18">
                  <c:v>3.144.143.44</c:v>
                </c:pt>
                <c:pt idx="19">
                  <c:v>159.118.194.25</c:v>
                </c:pt>
                <c:pt idx="20">
                  <c:v>24.117.81.155</c:v>
                </c:pt>
                <c:pt idx="21">
                  <c:v>75.174.116.40</c:v>
                </c:pt>
                <c:pt idx="22">
                  <c:v>172.56.151.232</c:v>
                </c:pt>
                <c:pt idx="23">
                  <c:v>75.174.105.206</c:v>
                </c:pt>
                <c:pt idx="24">
                  <c:v>75.174.82.147</c:v>
                </c:pt>
                <c:pt idx="25">
                  <c:v>160.3.11.10</c:v>
                </c:pt>
                <c:pt idx="26">
                  <c:v>136.242.88.17</c:v>
                </c:pt>
                <c:pt idx="27">
                  <c:v>65.129.108.80</c:v>
                </c:pt>
                <c:pt idx="28">
                  <c:v>204.57.255.207</c:v>
                </c:pt>
                <c:pt idx="29">
                  <c:v>24.117.185.62</c:v>
                </c:pt>
                <c:pt idx="30">
                  <c:v>24.117.33.159</c:v>
                </c:pt>
                <c:pt idx="31">
                  <c:v>184.155.126.235</c:v>
                </c:pt>
                <c:pt idx="32">
                  <c:v>173.47.214.172</c:v>
                </c:pt>
                <c:pt idx="33">
                  <c:v>66.164.9.137</c:v>
                </c:pt>
                <c:pt idx="34">
                  <c:v>24.14.60.183</c:v>
                </c:pt>
                <c:pt idx="35">
                  <c:v>146.75.203.46</c:v>
                </c:pt>
                <c:pt idx="36">
                  <c:v>159.118.150.34</c:v>
                </c:pt>
                <c:pt idx="37">
                  <c:v>160.3.203.157</c:v>
                </c:pt>
                <c:pt idx="38">
                  <c:v>91.39.253.138</c:v>
                </c:pt>
                <c:pt idx="39">
                  <c:v>173.207.22.175</c:v>
                </c:pt>
                <c:pt idx="40">
                  <c:v>96.18.95.182</c:v>
                </c:pt>
                <c:pt idx="41">
                  <c:v>135.232.19.45</c:v>
                </c:pt>
                <c:pt idx="42">
                  <c:v>72.153.231.69</c:v>
                </c:pt>
                <c:pt idx="43">
                  <c:v>24.116.150.105</c:v>
                </c:pt>
                <c:pt idx="44">
                  <c:v>187.15.80.193</c:v>
                </c:pt>
                <c:pt idx="45">
                  <c:v>24.119.14.205</c:v>
                </c:pt>
                <c:pt idx="46">
                  <c:v>99.108.73.20</c:v>
                </c:pt>
                <c:pt idx="47">
                  <c:v>174.220.190.206</c:v>
                </c:pt>
                <c:pt idx="48">
                  <c:v>184.155.197.7</c:v>
                </c:pt>
                <c:pt idx="49">
                  <c:v>187.15.80.194</c:v>
                </c:pt>
                <c:pt idx="50">
                  <c:v>65.129.1.69</c:v>
                </c:pt>
                <c:pt idx="51">
                  <c:v>135.135.165.156</c:v>
                </c:pt>
                <c:pt idx="52">
                  <c:v>75.174.148.135</c:v>
                </c:pt>
                <c:pt idx="53">
                  <c:v>172.56.150.105</c:v>
                </c:pt>
                <c:pt idx="54">
                  <c:v>187.15.81.195</c:v>
                </c:pt>
                <c:pt idx="55">
                  <c:v>160.2.107.169</c:v>
                </c:pt>
                <c:pt idx="56">
                  <c:v>172.56.205.254</c:v>
                </c:pt>
                <c:pt idx="57">
                  <c:v>174.230.192.5</c:v>
                </c:pt>
                <c:pt idx="58">
                  <c:v>24.119.21.18</c:v>
                </c:pt>
                <c:pt idx="59">
                  <c:v>74.254.4.77</c:v>
                </c:pt>
                <c:pt idx="60">
                  <c:v>174.220.171.98</c:v>
                </c:pt>
                <c:pt idx="61">
                  <c:v>67.60.249.185</c:v>
                </c:pt>
                <c:pt idx="62">
                  <c:v>23.169.104.76</c:v>
                </c:pt>
                <c:pt idx="63">
                  <c:v>98.97.136.166</c:v>
                </c:pt>
                <c:pt idx="64">
                  <c:v>174.27.150.97</c:v>
                </c:pt>
                <c:pt idx="65">
                  <c:v>167.237.51.167</c:v>
                </c:pt>
                <c:pt idx="66">
                  <c:v>65.129.111.128</c:v>
                </c:pt>
                <c:pt idx="67">
                  <c:v>154.27.170.36</c:v>
                </c:pt>
                <c:pt idx="68">
                  <c:v>174.201.63.86</c:v>
                </c:pt>
                <c:pt idx="69">
                  <c:v>135.232.20.41</c:v>
                </c:pt>
                <c:pt idx="70">
                  <c:v>172.56.203.202</c:v>
                </c:pt>
                <c:pt idx="71">
                  <c:v>24.119.218.133</c:v>
                </c:pt>
                <c:pt idx="72">
                  <c:v>209.141.120.11</c:v>
                </c:pt>
                <c:pt idx="73">
                  <c:v>107.115.41.83</c:v>
                </c:pt>
                <c:pt idx="74">
                  <c:v>187.15.80.188</c:v>
                </c:pt>
                <c:pt idx="75">
                  <c:v>135.232.20.64</c:v>
                </c:pt>
                <c:pt idx="76">
                  <c:v>187.14.88.115</c:v>
                </c:pt>
                <c:pt idx="77">
                  <c:v>184.155.79.139</c:v>
                </c:pt>
                <c:pt idx="78">
                  <c:v>104.28.76.19</c:v>
                </c:pt>
                <c:pt idx="79">
                  <c:v>72.153.231.68</c:v>
                </c:pt>
                <c:pt idx="80">
                  <c:v>192.178.7.200</c:v>
                </c:pt>
                <c:pt idx="81">
                  <c:v>146.75.136.236</c:v>
                </c:pt>
                <c:pt idx="82">
                  <c:v>96.19.128.159</c:v>
                </c:pt>
                <c:pt idx="83">
                  <c:v>73.217.78.173</c:v>
                </c:pt>
                <c:pt idx="84">
                  <c:v>184.155.235.60</c:v>
                </c:pt>
                <c:pt idx="85">
                  <c:v>69.92.68.26</c:v>
                </c:pt>
                <c:pt idx="86">
                  <c:v>97.171.247.254</c:v>
                </c:pt>
                <c:pt idx="87">
                  <c:v>43.152.72.244</c:v>
                </c:pt>
                <c:pt idx="88">
                  <c:v>24.117.184.192</c:v>
                </c:pt>
                <c:pt idx="89">
                  <c:v>67.60.156.218</c:v>
                </c:pt>
                <c:pt idx="90">
                  <c:v>24.117.143.160</c:v>
                </c:pt>
                <c:pt idx="91">
                  <c:v>65.133.61.42</c:v>
                </c:pt>
                <c:pt idx="92">
                  <c:v>174.27.192.11</c:v>
                </c:pt>
                <c:pt idx="93">
                  <c:v>159.112.106.98</c:v>
                </c:pt>
                <c:pt idx="94">
                  <c:v>75.174.106.164</c:v>
                </c:pt>
                <c:pt idx="95">
                  <c:v>69.92.38.246</c:v>
                </c:pt>
                <c:pt idx="96">
                  <c:v>174.252.241.244</c:v>
                </c:pt>
                <c:pt idx="97">
                  <c:v>69.92.16.162</c:v>
                </c:pt>
                <c:pt idx="98">
                  <c:v>174.252.240.98</c:v>
                </c:pt>
                <c:pt idx="99">
                  <c:v>74.125.19.45</c:v>
                </c:pt>
                <c:pt idx="100">
                  <c:v>174.252.237.202</c:v>
                </c:pt>
                <c:pt idx="101">
                  <c:v>172.226.162.14</c:v>
                </c:pt>
                <c:pt idx="102">
                  <c:v>97.171.154.106</c:v>
                </c:pt>
                <c:pt idx="103">
                  <c:v>74.125.19.43</c:v>
                </c:pt>
                <c:pt idx="104">
                  <c:v>174.220.191.107</c:v>
                </c:pt>
                <c:pt idx="105">
                  <c:v>160.2.133.116</c:v>
                </c:pt>
                <c:pt idx="106">
                  <c:v>40.77.167.16</c:v>
                </c:pt>
                <c:pt idx="107">
                  <c:v>98.97.63.49</c:v>
                </c:pt>
                <c:pt idx="108">
                  <c:v>174.220.177.243</c:v>
                </c:pt>
                <c:pt idx="109">
                  <c:v>159.112.107.163</c:v>
                </c:pt>
                <c:pt idx="110">
                  <c:v>65.129.135.205</c:v>
                </c:pt>
                <c:pt idx="111">
                  <c:v>187.15.80.189</c:v>
                </c:pt>
                <c:pt idx="112">
                  <c:v>174.204.3.27</c:v>
                </c:pt>
                <c:pt idx="113">
                  <c:v>146.75.203.47</c:v>
                </c:pt>
                <c:pt idx="114">
                  <c:v>208.115.247.230</c:v>
                </c:pt>
                <c:pt idx="115">
                  <c:v>146.75.175.47</c:v>
                </c:pt>
                <c:pt idx="116">
                  <c:v>174.201.57.184</c:v>
                </c:pt>
                <c:pt idx="117">
                  <c:v>142.0.220.40</c:v>
                </c:pt>
                <c:pt idx="118">
                  <c:v>173.194.92.191</c:v>
                </c:pt>
                <c:pt idx="119">
                  <c:v>24.119.127.78</c:v>
                </c:pt>
                <c:pt idx="120">
                  <c:v>104.28.103.3</c:v>
                </c:pt>
                <c:pt idx="121">
                  <c:v>184.97.43.160</c:v>
                </c:pt>
                <c:pt idx="122">
                  <c:v>97.247.102.172</c:v>
                </c:pt>
                <c:pt idx="123">
                  <c:v>74.244.111.205</c:v>
                </c:pt>
                <c:pt idx="124">
                  <c:v>150.241.237.175</c:v>
                </c:pt>
                <c:pt idx="125">
                  <c:v>160.2.168.53</c:v>
                </c:pt>
                <c:pt idx="126">
                  <c:v>35.130.201.28</c:v>
                </c:pt>
                <c:pt idx="127">
                  <c:v>32.186.117.44</c:v>
                </c:pt>
                <c:pt idx="128">
                  <c:v>43.130.14.245</c:v>
                </c:pt>
                <c:pt idx="129">
                  <c:v>74.244.111.34</c:v>
                </c:pt>
                <c:pt idx="130">
                  <c:v>143.14.151.7</c:v>
                </c:pt>
                <c:pt idx="131">
                  <c:v>66.153.251.76</c:v>
                </c:pt>
                <c:pt idx="132">
                  <c:v>43.166.131.228</c:v>
                </c:pt>
                <c:pt idx="133">
                  <c:v>98.100.228.200</c:v>
                </c:pt>
                <c:pt idx="134">
                  <c:v>192.178.7.231</c:v>
                </c:pt>
                <c:pt idx="135">
                  <c:v>174.27.26.78</c:v>
                </c:pt>
                <c:pt idx="136">
                  <c:v>74.254.4.135</c:v>
                </c:pt>
                <c:pt idx="137">
                  <c:v>174.27.212.221</c:v>
                </c:pt>
                <c:pt idx="138">
                  <c:v>40.77.167.67</c:v>
                </c:pt>
                <c:pt idx="139">
                  <c:v>9.169.124.16</c:v>
                </c:pt>
                <c:pt idx="140">
                  <c:v>187.14.87.117</c:v>
                </c:pt>
                <c:pt idx="141">
                  <c:v>67.63.78.125</c:v>
                </c:pt>
                <c:pt idx="142">
                  <c:v>69.171.234.26</c:v>
                </c:pt>
                <c:pt idx="143">
                  <c:v>174.253.245.45</c:v>
                </c:pt>
                <c:pt idx="144">
                  <c:v>43.166.130.123</c:v>
                </c:pt>
                <c:pt idx="145">
                  <c:v>65.129.114.188</c:v>
                </c:pt>
                <c:pt idx="146">
                  <c:v>43.153.119.119</c:v>
                </c:pt>
                <c:pt idx="147">
                  <c:v>174.252.241.118</c:v>
                </c:pt>
                <c:pt idx="148">
                  <c:v>67.119.25.19</c:v>
                </c:pt>
                <c:pt idx="149">
                  <c:v>75.174.3.153</c:v>
                </c:pt>
                <c:pt idx="150">
                  <c:v>154.27.182.64</c:v>
                </c:pt>
                <c:pt idx="151">
                  <c:v>85.208.98.197</c:v>
                </c:pt>
                <c:pt idx="152">
                  <c:v>153.66.31.172</c:v>
                </c:pt>
                <c:pt idx="153">
                  <c:v>174.230.193.177</c:v>
                </c:pt>
                <c:pt idx="154">
                  <c:v>187.15.80.192</c:v>
                </c:pt>
                <c:pt idx="155">
                  <c:v>77.75.76.170</c:v>
                </c:pt>
                <c:pt idx="156">
                  <c:v>146.190.214.42</c:v>
                </c:pt>
                <c:pt idx="157">
                  <c:v>67.205.187.104</c:v>
                </c:pt>
                <c:pt idx="158">
                  <c:v>137.184.207.225</c:v>
                </c:pt>
                <c:pt idx="159">
                  <c:v>54.212.3.2</c:v>
                </c:pt>
                <c:pt idx="160">
                  <c:v>77.75.79.109</c:v>
                </c:pt>
                <c:pt idx="161">
                  <c:v>174.220.187.82</c:v>
                </c:pt>
                <c:pt idx="162">
                  <c:v>69.63.184.13</c:v>
                </c:pt>
                <c:pt idx="163">
                  <c:v>52.167.144.234</c:v>
                </c:pt>
                <c:pt idx="164">
                  <c:v>184.155.200.108</c:v>
                </c:pt>
                <c:pt idx="165">
                  <c:v>52.167.144.210</c:v>
                </c:pt>
                <c:pt idx="166">
                  <c:v>167.224.101.83</c:v>
                </c:pt>
                <c:pt idx="167">
                  <c:v>24.116.74.188</c:v>
                </c:pt>
                <c:pt idx="168">
                  <c:v>74.125.184.189</c:v>
                </c:pt>
                <c:pt idx="169">
                  <c:v>52.167.144.189</c:v>
                </c:pt>
                <c:pt idx="170">
                  <c:v>74.125.184.181</c:v>
                </c:pt>
                <c:pt idx="171">
                  <c:v>174.201.58.205</c:v>
                </c:pt>
                <c:pt idx="172">
                  <c:v>204.1.153.62</c:v>
                </c:pt>
                <c:pt idx="173">
                  <c:v>23.27.145.138</c:v>
                </c:pt>
                <c:pt idx="174">
                  <c:v>159.223.162.18</c:v>
                </c:pt>
                <c:pt idx="175">
                  <c:v>174.201.34.72</c:v>
                </c:pt>
                <c:pt idx="176">
                  <c:v>188.255.140.236</c:v>
                </c:pt>
                <c:pt idx="177">
                  <c:v>174.126.31.38</c:v>
                </c:pt>
                <c:pt idx="178">
                  <c:v>187.15.81.194</c:v>
                </c:pt>
                <c:pt idx="179">
                  <c:v>74.244.111.119</c:v>
                </c:pt>
                <c:pt idx="180">
                  <c:v>43.128.149.102</c:v>
                </c:pt>
                <c:pt idx="181">
                  <c:v>173.252.82.24</c:v>
                </c:pt>
                <c:pt idx="182">
                  <c:v>153.66.35.205</c:v>
                </c:pt>
                <c:pt idx="183">
                  <c:v>74.179.67.139</c:v>
                </c:pt>
                <c:pt idx="184">
                  <c:v>150.241.237.221</c:v>
                </c:pt>
                <c:pt idx="185">
                  <c:v>52.167.144.176</c:v>
                </c:pt>
                <c:pt idx="186">
                  <c:v>149.57.191.105</c:v>
                </c:pt>
                <c:pt idx="187">
                  <c:v>172.59.153.87</c:v>
                </c:pt>
                <c:pt idx="188">
                  <c:v>187.15.80.190</c:v>
                </c:pt>
                <c:pt idx="189">
                  <c:v>44.212.131.50</c:v>
                </c:pt>
                <c:pt idx="190">
                  <c:v>40.77.167.40</c:v>
                </c:pt>
                <c:pt idx="191">
                  <c:v>216.75.132.226</c:v>
                </c:pt>
                <c:pt idx="192">
                  <c:v>143.20.253.57</c:v>
                </c:pt>
                <c:pt idx="193">
                  <c:v>216.245.152.44</c:v>
                </c:pt>
                <c:pt idx="194">
                  <c:v>40.77.167.4</c:v>
                </c:pt>
                <c:pt idx="195">
                  <c:v>209.215.92.80</c:v>
                </c:pt>
                <c:pt idx="196">
                  <c:v>137.155.29.194</c:v>
                </c:pt>
                <c:pt idx="197">
                  <c:v>172.56.149.20</c:v>
                </c:pt>
                <c:pt idx="198">
                  <c:v>40.77.167.28</c:v>
                </c:pt>
                <c:pt idx="199">
                  <c:v>172.56.149.164</c:v>
                </c:pt>
                <c:pt idx="200">
                  <c:v>69.92.135.236</c:v>
                </c:pt>
                <c:pt idx="201">
                  <c:v>172.56.148.164</c:v>
                </c:pt>
                <c:pt idx="202">
                  <c:v>135.131.174.67</c:v>
                </c:pt>
                <c:pt idx="203">
                  <c:v>172.253.7.112</c:v>
                </c:pt>
                <c:pt idx="204">
                  <c:v>123.6.49.44</c:v>
                </c:pt>
                <c:pt idx="205">
                  <c:v>172.253.192.247</c:v>
                </c:pt>
                <c:pt idx="206">
                  <c:v>116.179.37.249</c:v>
                </c:pt>
                <c:pt idx="207">
                  <c:v>43.166.240.231</c:v>
                </c:pt>
                <c:pt idx="208">
                  <c:v>170.106.113.235</c:v>
                </c:pt>
                <c:pt idx="209">
                  <c:v>69.171.231.29</c:v>
                </c:pt>
                <c:pt idx="210">
                  <c:v>174.27.3.102</c:v>
                </c:pt>
                <c:pt idx="211">
                  <c:v>207.180.11.193</c:v>
                </c:pt>
              </c:strCache>
            </c:strRef>
          </c:cat>
          <c:val>
            <c:numRef>
              <c:f>'Hits by IP'!$B$4:$B$216</c:f>
              <c:numCache>
                <c:formatCode>General</c:formatCode>
                <c:ptCount val="212"/>
                <c:pt idx="0">
                  <c:v>40</c:v>
                </c:pt>
                <c:pt idx="1">
                  <c:v>38</c:v>
                </c:pt>
                <c:pt idx="2">
                  <c:v>34</c:v>
                </c:pt>
                <c:pt idx="3">
                  <c:v>31</c:v>
                </c:pt>
                <c:pt idx="4">
                  <c:v>30</c:v>
                </c:pt>
                <c:pt idx="5">
                  <c:v>24</c:v>
                </c:pt>
                <c:pt idx="6">
                  <c:v>21</c:v>
                </c:pt>
                <c:pt idx="7">
                  <c:v>17</c:v>
                </c:pt>
                <c:pt idx="8">
                  <c:v>16</c:v>
                </c:pt>
                <c:pt idx="9">
                  <c:v>15</c:v>
                </c:pt>
                <c:pt idx="10">
                  <c:v>14</c:v>
                </c:pt>
                <c:pt idx="11">
                  <c:v>12</c:v>
                </c:pt>
                <c:pt idx="12">
                  <c:v>12</c:v>
                </c:pt>
                <c:pt idx="13">
                  <c:v>12</c:v>
                </c:pt>
                <c:pt idx="14">
                  <c:v>11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9</c:v>
                </c:pt>
                <c:pt idx="22">
                  <c:v>9</c:v>
                </c:pt>
                <c:pt idx="23">
                  <c:v>9</c:v>
                </c:pt>
                <c:pt idx="24">
                  <c:v>9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7</c:v>
                </c:pt>
                <c:pt idx="34">
                  <c:v>7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3</c:v>
                </c:pt>
                <c:pt idx="57">
                  <c:v>3</c:v>
                </c:pt>
                <c:pt idx="58">
                  <c:v>3</c:v>
                </c:pt>
                <c:pt idx="59">
                  <c:v>3</c:v>
                </c:pt>
                <c:pt idx="60">
                  <c:v>3</c:v>
                </c:pt>
                <c:pt idx="61">
                  <c:v>3</c:v>
                </c:pt>
                <c:pt idx="62">
                  <c:v>3</c:v>
                </c:pt>
                <c:pt idx="63">
                  <c:v>3</c:v>
                </c:pt>
                <c:pt idx="64">
                  <c:v>3</c:v>
                </c:pt>
                <c:pt idx="65">
                  <c:v>3</c:v>
                </c:pt>
                <c:pt idx="66">
                  <c:v>3</c:v>
                </c:pt>
                <c:pt idx="67">
                  <c:v>3</c:v>
                </c:pt>
                <c:pt idx="68">
                  <c:v>3</c:v>
                </c:pt>
                <c:pt idx="69">
                  <c:v>3</c:v>
                </c:pt>
                <c:pt idx="70">
                  <c:v>3</c:v>
                </c:pt>
                <c:pt idx="71">
                  <c:v>3</c:v>
                </c:pt>
                <c:pt idx="72">
                  <c:v>3</c:v>
                </c:pt>
                <c:pt idx="73">
                  <c:v>3</c:v>
                </c:pt>
                <c:pt idx="74">
                  <c:v>3</c:v>
                </c:pt>
                <c:pt idx="75">
                  <c:v>3</c:v>
                </c:pt>
                <c:pt idx="76">
                  <c:v>3</c:v>
                </c:pt>
                <c:pt idx="77">
                  <c:v>3</c:v>
                </c:pt>
                <c:pt idx="78">
                  <c:v>3</c:v>
                </c:pt>
                <c:pt idx="79">
                  <c:v>2</c:v>
                </c:pt>
                <c:pt idx="80">
                  <c:v>2</c:v>
                </c:pt>
                <c:pt idx="81">
                  <c:v>2</c:v>
                </c:pt>
                <c:pt idx="82">
                  <c:v>2</c:v>
                </c:pt>
                <c:pt idx="83">
                  <c:v>2</c:v>
                </c:pt>
                <c:pt idx="84">
                  <c:v>2</c:v>
                </c:pt>
                <c:pt idx="85">
                  <c:v>2</c:v>
                </c:pt>
                <c:pt idx="86">
                  <c:v>2</c:v>
                </c:pt>
                <c:pt idx="87">
                  <c:v>2</c:v>
                </c:pt>
                <c:pt idx="88">
                  <c:v>2</c:v>
                </c:pt>
                <c:pt idx="89">
                  <c:v>2</c:v>
                </c:pt>
                <c:pt idx="90">
                  <c:v>2</c:v>
                </c:pt>
                <c:pt idx="91">
                  <c:v>2</c:v>
                </c:pt>
                <c:pt idx="92">
                  <c:v>2</c:v>
                </c:pt>
                <c:pt idx="93">
                  <c:v>2</c:v>
                </c:pt>
                <c:pt idx="94">
                  <c:v>2</c:v>
                </c:pt>
                <c:pt idx="95">
                  <c:v>2</c:v>
                </c:pt>
                <c:pt idx="96">
                  <c:v>2</c:v>
                </c:pt>
                <c:pt idx="97">
                  <c:v>2</c:v>
                </c:pt>
                <c:pt idx="98">
                  <c:v>2</c:v>
                </c:pt>
                <c:pt idx="99">
                  <c:v>2</c:v>
                </c:pt>
                <c:pt idx="100">
                  <c:v>2</c:v>
                </c:pt>
                <c:pt idx="101">
                  <c:v>2</c:v>
                </c:pt>
                <c:pt idx="102">
                  <c:v>2</c:v>
                </c:pt>
                <c:pt idx="103">
                  <c:v>2</c:v>
                </c:pt>
                <c:pt idx="104">
                  <c:v>2</c:v>
                </c:pt>
                <c:pt idx="105">
                  <c:v>2</c:v>
                </c:pt>
                <c:pt idx="106">
                  <c:v>2</c:v>
                </c:pt>
                <c:pt idx="107">
                  <c:v>2</c:v>
                </c:pt>
                <c:pt idx="108">
                  <c:v>2</c:v>
                </c:pt>
                <c:pt idx="109">
                  <c:v>2</c:v>
                </c:pt>
                <c:pt idx="110">
                  <c:v>2</c:v>
                </c:pt>
                <c:pt idx="111">
                  <c:v>2</c:v>
                </c:pt>
                <c:pt idx="112">
                  <c:v>2</c:v>
                </c:pt>
                <c:pt idx="113">
                  <c:v>2</c:v>
                </c:pt>
                <c:pt idx="114">
                  <c:v>2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2</c:v>
                </c:pt>
                <c:pt idx="123">
                  <c:v>2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4C-584A-9855-14729FD38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4296063"/>
        <c:axId val="464292927"/>
      </c:barChart>
      <c:catAx>
        <c:axId val="464296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4292927"/>
        <c:crosses val="autoZero"/>
        <c:auto val="1"/>
        <c:lblAlgn val="ctr"/>
        <c:lblOffset val="100"/>
        <c:noMultiLvlLbl val="0"/>
      </c:catAx>
      <c:valAx>
        <c:axId val="4642929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42960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50</xdr:row>
      <xdr:rowOff>6350</xdr:rowOff>
    </xdr:from>
    <xdr:to>
      <xdr:col>21</xdr:col>
      <xdr:colOff>88900</xdr:colOff>
      <xdr:row>67</xdr:row>
      <xdr:rowOff>12700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514E9FD-5AD9-0950-7440-D76FB7E18D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6350</xdr:colOff>
      <xdr:row>1</xdr:row>
      <xdr:rowOff>196850</xdr:rowOff>
    </xdr:from>
    <xdr:to>
      <xdr:col>12</xdr:col>
      <xdr:colOff>114300</xdr:colOff>
      <xdr:row>17</xdr:row>
      <xdr:rowOff>190500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62E0502-2426-B7F7-E76F-621CECA76D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2</xdr:row>
      <xdr:rowOff>82550</xdr:rowOff>
    </xdr:from>
    <xdr:to>
      <xdr:col>9</xdr:col>
      <xdr:colOff>762000</xdr:colOff>
      <xdr:row>17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1590364-E5BD-7180-38B8-AA80067B45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273050</xdr:colOff>
      <xdr:row>3</xdr:row>
      <xdr:rowOff>31750</xdr:rowOff>
    </xdr:from>
    <xdr:to>
      <xdr:col>14</xdr:col>
      <xdr:colOff>292100</xdr:colOff>
      <xdr:row>23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F4A4E18-68E9-7297-6EB3-8C65DEFDB7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349250</xdr:colOff>
      <xdr:row>4</xdr:row>
      <xdr:rowOff>133350</xdr:rowOff>
    </xdr:from>
    <xdr:to>
      <xdr:col>16</xdr:col>
      <xdr:colOff>584200</xdr:colOff>
      <xdr:row>32</xdr:row>
      <xdr:rowOff>165100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DF9DDEB-A233-0F14-D8B1-F14207DC80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209550</xdr:colOff>
      <xdr:row>4</xdr:row>
      <xdr:rowOff>6350</xdr:rowOff>
    </xdr:from>
    <xdr:to>
      <xdr:col>18</xdr:col>
      <xdr:colOff>711200</xdr:colOff>
      <xdr:row>31</xdr:row>
      <xdr:rowOff>101600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57091F-3EF8-EA0B-1F53-B59FE5B454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k Rowan" refreshedDate="46303.311501620374" createdVersion="8" refreshedVersion="8" minRefreshableVersion="3" recordCount="1347" xr:uid="{22E2F32E-9BC9-3C41-BA20-6D3E895714B1}">
  <cacheSource type="worksheet">
    <worksheetSource ref="G1:J1348" sheet="Page_Hits_Table"/>
  </cacheSource>
  <cacheFields count="4">
    <cacheField name="Count" numFmtId="0">
      <sharedItems containsSemiMixedTypes="0" containsString="0" containsNumber="1" containsInteger="1" minValue="1" maxValue="1"/>
    </cacheField>
    <cacheField name="Just Date" numFmtId="14">
      <sharedItems containsSemiMixedTypes="0" containsNonDate="0" containsDate="1" containsString="0" minDate="2026-09-13T00:00:00" maxDate="2026-10-09T00:00:00" count="26">
        <d v="2026-09-13T00:00:00"/>
        <d v="2026-09-14T00:00:00"/>
        <d v="2026-09-15T00:00:00"/>
        <d v="2026-09-16T00:00:00"/>
        <d v="2026-09-17T00:00:00"/>
        <d v="2026-09-18T00:00:00"/>
        <d v="2026-09-19T00:00:00"/>
        <d v="2026-09-20T00:00:00"/>
        <d v="2026-09-21T00:00:00"/>
        <d v="2026-09-22T00:00:00"/>
        <d v="2026-09-23T00:00:00"/>
        <d v="2026-09-24T00:00:00"/>
        <d v="2026-09-25T00:00:00"/>
        <d v="2026-09-26T00:00:00"/>
        <d v="2026-09-27T00:00:00"/>
        <d v="2026-09-28T00:00:00"/>
        <d v="2026-09-29T00:00:00"/>
        <d v="2026-09-30T00:00:00"/>
        <d v="2026-10-01T00:00:00"/>
        <d v="2026-10-02T00:00:00"/>
        <d v="2026-10-03T00:00:00"/>
        <d v="2026-10-04T00:00:00"/>
        <d v="2026-10-05T00:00:00"/>
        <d v="2026-10-06T00:00:00"/>
        <d v="2026-10-07T00:00:00"/>
        <d v="2026-10-08T00:00:00"/>
      </sharedItems>
    </cacheField>
    <cacheField name="Just Day" numFmtId="1">
      <sharedItems containsSemiMixedTypes="0" containsString="0" containsNumber="1" containsInteger="1" minValue="1" maxValue="7" count="7">
        <n v="1"/>
        <n v="2"/>
        <n v="3"/>
        <n v="4"/>
        <n v="5"/>
        <n v="6"/>
        <n v="7"/>
      </sharedItems>
    </cacheField>
    <cacheField name="Just Hour" numFmtId="0">
      <sharedItems containsSemiMixedTypes="0" containsString="0" containsNumber="1" containsInteger="1" minValue="0" maxValue="23" count="24">
        <n v="2"/>
        <n v="5"/>
        <n v="8"/>
        <n v="9"/>
        <n v="10"/>
        <n v="12"/>
        <n v="13"/>
        <n v="14"/>
        <n v="18"/>
        <n v="19"/>
        <n v="0"/>
        <n v="7"/>
        <n v="11"/>
        <n v="15"/>
        <n v="16"/>
        <n v="17"/>
        <n v="20"/>
        <n v="6"/>
        <n v="21"/>
        <n v="22"/>
        <n v="4"/>
        <n v="23"/>
        <n v="3"/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k Rowan" refreshedDate="46303.311950115742" createdVersion="8" refreshedVersion="8" minRefreshableVersion="3" recordCount="1347" xr:uid="{B569B23E-6E1C-404D-83FA-48D7302006B3}">
  <cacheSource type="worksheet">
    <worksheetSource ref="A1:J1348" sheet="Page_Hits_Table"/>
  </cacheSource>
  <cacheFields count="10">
    <cacheField name="Date" numFmtId="22">
      <sharedItems containsSemiMixedTypes="0" containsNonDate="0" containsDate="1" containsString="0" minDate="2026-09-13T02:11:44" maxDate="2026-10-08T05:54:16"/>
    </cacheField>
    <cacheField name="Page" numFmtId="0">
      <sharedItems/>
    </cacheField>
    <cacheField name="IP" numFmtId="0">
      <sharedItems count="428">
        <s v="159.223.162.18"/>
        <s v="150.241.237.221"/>
        <s v="75.174.148.135"/>
        <s v="184.155.200.108"/>
        <s v="75.174.105.206"/>
        <s v="174.201.57.184"/>
        <s v="23.169.104.79"/>
        <s v="67.119.25.19"/>
        <s v="44.212.131.50"/>
        <s v="174.252.241.244"/>
        <s v="32.186.117.44"/>
        <s v="69.92.38.246"/>
        <s v="54.212.3.2"/>
        <s v="184.155.79.139"/>
        <s v="160.2.168.53"/>
        <s v="216.245.152.44"/>
        <s v="160.2.142.14"/>
        <s v="75.174.96.215"/>
        <s v="208.115.247.230"/>
        <s v="187.15.80.190"/>
        <s v="97.171.154.106"/>
        <s v="174.253.245.45"/>
        <s v="187.14.87.117"/>
        <s v="187.14.88.115"/>
        <s v="187.15.80.194"/>
        <s v="66.153.251.76"/>
        <s v="146.75.203.47"/>
        <s v="174.252.241.118"/>
        <s v="170.106.113.235"/>
        <s v="174.230.193.177"/>
        <s v="43.153.119.119"/>
        <s v="67.60.156.218"/>
        <s v="72.153.231.69"/>
        <s v="98.97.136.166"/>
        <s v="67.60.230.113"/>
        <s v="24.116.150.105"/>
        <s v="172.56.203.202"/>
        <s v="24.14.60.183"/>
        <s v="150.241.237.175"/>
        <s v="67.63.78.125"/>
        <s v="135.232.20.41"/>
        <s v="24.116.74.188"/>
        <s v="204.1.153.62"/>
        <s v="154.27.164.187"/>
        <s v="67.41.41.202"/>
        <s v="98.100.228.200"/>
        <s v="207.180.11.193"/>
        <s v="96.19.178.162"/>
        <s v="204.57.255.207"/>
        <s v="3.144.143.44"/>
        <s v="146.75.136.236"/>
        <s v="174.27.212.221"/>
        <s v="143.20.253.57"/>
        <s v="75.174.69.105"/>
        <s v="188.255.140.236"/>
        <s v="137.184.207.225"/>
        <s v="123.6.49.44"/>
        <s v="216.75.132.226"/>
        <s v="65.129.108.80"/>
        <s v="65.129.114.188"/>
        <s v="160.2.107.169"/>
        <s v="75.174.106.164"/>
        <s v="184.97.43.160"/>
        <s v="136.242.88.17"/>
        <s v="75.174.13.177"/>
        <s v="137.155.29.194"/>
        <s v="23.27.145.138"/>
        <s v="184.155.197.7"/>
        <s v="74.125.19.45"/>
        <s v="192.178.7.231"/>
        <s v="96.19.178.57"/>
        <s v="142.0.220.40"/>
        <s v="91.39.253.138"/>
        <s v="73.217.78.173"/>
        <s v="173.207.22.175"/>
        <s v="153.66.35.205"/>
        <s v="24.119.218.133"/>
        <s v="97.132.248.157"/>
        <s v="12.74.152.116"/>
        <s v="172.56.151.232"/>
        <s v="174.204.3.27"/>
        <s v="23.169.104.76"/>
        <s v="97.171.247.254"/>
        <s v="172.56.150.105"/>
        <s v="159.118.150.34"/>
        <s v="146.75.203.46"/>
        <s v="24.117.184.192"/>
        <s v="75.174.82.147"/>
        <s v="40.77.167.4"/>
        <s v="174.220.190.206"/>
        <s v="65.129.111.128"/>
        <s v="174.252.237.202"/>
        <s v="174.220.187.82"/>
        <s v="172.56.148.164"/>
        <s v="160.3.203.157"/>
        <s v="74.254.4.77"/>
        <s v="96.19.63.66"/>
        <s v="187.15.80.193"/>
        <s v="174.27.26.78"/>
        <s v="135.131.170.130"/>
        <s v="184.155.126.235"/>
        <s v="24.119.21.18"/>
        <s v="75.174.116.40"/>
        <s v="104.28.76.19"/>
        <s v="172.253.7.112"/>
        <s v="74.254.4.135"/>
        <s v="24.119.14.205"/>
        <s v="159.112.107.163"/>
        <s v="96.18.95.182"/>
        <s v="153.66.31.172"/>
        <s v="135.131.174.67"/>
        <s v="154.27.170.36"/>
        <s v="184.155.235.60"/>
        <s v="146.190.214.42"/>
        <s v="67.205.187.104"/>
        <s v="40.77.167.28"/>
        <s v="172.56.149.164"/>
        <s v="172.56.149.20"/>
        <s v="52.167.144.189"/>
        <s v="40.77.167.16"/>
        <s v="77.75.79.109"/>
        <s v="43.128.149.102"/>
        <s v="174.220.171.98"/>
        <s v="43.166.130.123"/>
        <s v="43.166.131.228"/>
        <s v="43.166.240.231"/>
        <s v="143.14.151.7"/>
        <s v="174.230.192.5"/>
        <s v="172.56.205.254"/>
        <s v="187.15.80.188"/>
        <s v="40.77.167.67"/>
        <s v="174.201.63.86"/>
        <s v="74.244.111.119"/>
        <s v="52.167.144.234"/>
        <s v="52.167.144.210"/>
        <s v="75.174.85.212"/>
        <s v="187.15.81.195"/>
        <s v="172.253.192.247"/>
        <s v="65.129.135.205"/>
        <s v="174.27.150.97"/>
        <s v="172.226.162.14"/>
        <s v="52.167.144.176"/>
        <s v="98.97.63.49"/>
        <s v="74.125.184.189"/>
        <s v="74.125.19.43"/>
        <s v="75.174.3.153"/>
        <s v="74.125.184.181"/>
        <s v="74.244.111.34"/>
        <s v="116.179.37.249"/>
        <s v="24.117.143.160"/>
        <s v="173.47.214.172"/>
        <s v="174.252.240.98"/>
        <s v="159.112.106.98"/>
        <s v="172.59.153.87"/>
        <s v="9.169.124.16"/>
        <s v="24.206.90.8"/>
        <s v="24.117.185.62"/>
        <s v="146.75.175.47"/>
        <s v="160.2.133.116"/>
        <s v="72.153.231.68"/>
        <s v="96.19.128.159"/>
        <s v="167.237.51.167"/>
        <s v="209.215.92.80"/>
        <s v="154.27.182.64"/>
        <s v="43.130.14.245"/>
        <s v="43.152.72.244"/>
        <s v="69.92.68.26"/>
        <s v="97.247.102.172"/>
        <s v="173.194.92.191"/>
        <s v="96.19.1.191"/>
        <s v="65.129.1.69"/>
        <s v="149.57.191.105"/>
        <s v="174.220.177.243"/>
        <s v="35.130.201.28"/>
        <s v="67.60.249.185"/>
        <s v="160.3.11.10"/>
        <s v="107.115.41.83"/>
        <s v="66.164.9.137"/>
        <s v="69.92.16.162"/>
        <s v="65.133.61.42"/>
        <s v="174.201.58.205"/>
        <s v="24.119.127.78"/>
        <s v="209.141.120.11"/>
        <s v="99.108.73.20"/>
        <s v="74.244.111.205"/>
        <s v="69.63.184.13"/>
        <s v="173.252.82.24"/>
        <s v="69.171.234.26"/>
        <s v="69.171.231.29"/>
        <s v="24.117.33.159"/>
        <s v="174.126.31.38"/>
        <s v="174.27.3.102"/>
        <s v="159.118.194.25"/>
        <s v="174.201.34.72"/>
        <s v="135.135.165.156"/>
        <s v="192.178.7.200"/>
        <s v="174.27.192.11"/>
        <s v="167.224.101.83"/>
        <s v="40.77.167.40"/>
        <s v="174.220.191.107"/>
        <s v="18.191.209.160"/>
        <s v="85.208.98.197"/>
        <s v="77.75.76.170"/>
        <s v="101.32.52.164"/>
        <s v="75.174.118.157"/>
        <s v="52.167.144.166"/>
        <s v="172.224.242.76"/>
        <s v="24.116.140.158"/>
        <s v="47.79.197.5"/>
        <s v="74.7.242.166"/>
        <s v="51.158.37.13"/>
        <s v="187.15.81.50"/>
        <s v="49.51.195.195"/>
        <s v="74.7.229.196"/>
        <s v="77.75.76.163"/>
        <s v="174.252.173.179"/>
        <s v="103.120.222.149"/>
        <s v="74.7.229.148"/>
        <s v="135.232.19.45"/>
        <s v="135.232.20.64"/>
        <s v="74.179.68.52"/>
        <s v="153.66.31.146"/>
        <s v="80.12.165.127"/>
        <s v="174.27.218.241"/>
        <s v="172.56.204.19"/>
        <s v="172.56.201.201"/>
        <s v="174.204.0.79"/>
        <s v="174.252.230.108"/>
        <s v="172.56.151.190"/>
        <s v="174.201.44.0"/>
        <s v="172.56.205.93"/>
        <s v="172.56.150.49"/>
        <s v="18.145.10.110"/>
        <s v="74.179.70.43"/>
        <s v="104.28.76.252"/>
        <s v="104.28.32.165"/>
        <s v="74.7.228.185"/>
        <s v="40.77.167.130"/>
        <s v="65.129.1.125"/>
        <s v="74.7.243.2"/>
        <s v="144.217.135.250"/>
        <s v="174.252.230.247"/>
        <s v="80.174.140.114"/>
        <s v="74.7.229.147"/>
        <s v="172.56.200.216"/>
        <s v="160.3.69.253"/>
        <s v="52.167.144.23"/>
        <s v="154.27.165.70"/>
        <s v="74.7.243.1"/>
        <s v="207.46.13.17"/>
        <s v="187.15.80.189"/>
        <s v="143.105.39.207"/>
        <s v="104.28.103.3"/>
        <s v="104.28.104.127"/>
        <s v="174.252.240.87"/>
        <s v="65.129.149.226"/>
        <s v="43.157.22.57"/>
        <s v="135.131.29.128"/>
        <s v="24.117.49.175"/>
        <s v="74.244.111.43"/>
        <s v="172.225.44.76"/>
        <s v="187.14.87.41"/>
        <s v="146.75.175.80"/>
        <s v="96.19.190.7"/>
        <s v="72.153.231.49"/>
        <s v="160.3.9.164"/>
        <s v="157.55.39.54"/>
        <s v="52.167.144.179"/>
        <s v="173.194.92.181"/>
        <s v="99.108.73.172"/>
        <s v="172.59.154.10"/>
        <s v="172.56.151.72"/>
        <s v="187.15.80.192"/>
        <s v="142.0.219.251"/>
        <s v="170.106.37.134"/>
        <s v="202.49.246.67"/>
        <s v="187.15.81.196"/>
        <s v="74.244.111.241"/>
        <s v="174.27.180.98"/>
        <s v="192.178.7.198"/>
        <s v="77.75.79.54"/>
        <s v="153.66.31.96"/>
        <s v="67.207.92.69"/>
        <s v="24.144.122.249"/>
        <s v="174.138.45.155"/>
        <s v="52.167.144.150"/>
        <s v="160.2.134.120"/>
        <s v="73.116.19.87"/>
        <s v="24.117.81.155"/>
        <s v="74.81.170.9"/>
        <s v="66.249.83.4"/>
        <s v="172.56.151.155"/>
        <s v="172.56.148.252"/>
        <s v="43.159.143.139"/>
        <s v="174.220.164.167"/>
        <s v="74.7.242.130"/>
        <s v="174.252.234.193"/>
        <s v="74.7.243.17"/>
        <s v="187.15.81.194"/>
        <s v="146.75.136.237"/>
        <s v="75.174.57.195"/>
        <s v="69.92.135.236"/>
        <s v="159.112.105.28"/>
        <s v="192.178.7.199"/>
        <s v="34.229.90.56"/>
        <s v="47.79.200.161"/>
        <s v="52.167.144.221"/>
        <s v="216.245.152.15"/>
        <s v="74.179.67.169"/>
        <s v="108.147.174.52"/>
        <s v="97.189.240.92"/>
        <s v="107.180.190.38"/>
        <s v="153.66.31.175"/>
        <s v="174.220.187.188"/>
        <s v="216.245.152.18"/>
        <s v="165.85.156.4"/>
        <s v="69.92.75.196"/>
        <s v="108.147.174.100"/>
        <s v="198.212.99.251"/>
        <s v="174.252.242.84"/>
        <s v="172.56.150.101"/>
        <s v="199.15.217.164"/>
        <s v="208.115.249.211"/>
        <s v="207.46.13.83"/>
        <s v="107.115.41.85"/>
        <s v="74.244.111.158"/>
        <s v="134.209.69.182"/>
        <s v="217.177.176.211"/>
        <s v="40.77.167.230"/>
        <s v="174.230.199.33"/>
        <s v="52.167.144.157"/>
        <s v="75.174.117.109"/>
        <s v="74.179.67.139"/>
        <s v="142.93.51.89"/>
        <s v="174.220.184.75"/>
        <s v="172.56.151.108"/>
        <s v="43.135.144.126"/>
        <s v="24.116.246.68"/>
        <s v="74.7.242.136"/>
        <s v="67.61.210.228"/>
        <s v="173.194.92.176"/>
        <s v="173.194.92.179"/>
        <s v="172.253.234.221"/>
        <s v="174.27.23.145"/>
        <s v="99.115.53.22"/>
        <s v="97.247.5.73"/>
        <s v="207.29.207.45"/>
        <s v="157.55.39.59"/>
        <s v="108.147.174.37"/>
        <s v="52.167.144.169"/>
        <s v="172.253.15.230"/>
        <s v="172.253.15.232"/>
        <s v="40.77.167.159"/>
        <s v="172.56.205.209"/>
        <s v="208.98.143.22"/>
        <s v="174.230.192.238"/>
        <s v="174.245.32.176"/>
        <s v="75.174.99.27"/>
        <s v="9.169.124.5"/>
        <s v="172.56.150.183"/>
        <s v="52.167.144.230"/>
        <s v="174.27.31.83"/>
        <s v="174.220.173.23"/>
        <s v="172.56.150.242"/>
        <s v="187.14.88.182"/>
        <s v="104.28.48.71"/>
        <s v="77.75.79.95"/>
        <s v="40.77.167.26"/>
        <s v="40.77.167.58"/>
        <s v="161.35.51.207"/>
        <s v="97.171.251.255"/>
        <s v="174.220.185.55"/>
        <s v="43.130.74.193"/>
        <s v="208.66.120.142"/>
        <s v="174.27.17.156"/>
        <s v="174.201.36.165"/>
        <s v="192.255.214.68"/>
        <s v="74.244.49.38"/>
        <s v="104.28.116.51"/>
        <s v="40.77.167.7"/>
        <s v="75.174.63.136"/>
        <s v="40.77.167.14"/>
        <s v="75.174.139.127"/>
        <s v="63.230.117.98"/>
        <s v="172.56.200.210"/>
        <s v="170.106.165.76"/>
        <s v="65.129.26.238"/>
        <s v="108.56.76.104"/>
        <s v="67.164.115.126"/>
        <s v="207.228.6.202"/>
        <s v="40.77.167.15"/>
        <s v="50.46.14.174"/>
        <s v="14.164.118.171"/>
        <s v="24.117.6.66"/>
        <s v="43.153.71.12"/>
        <s v="172.56.150.189"/>
        <s v="132.178.207.22"/>
        <s v="174.27.161.65"/>
        <s v="75.248.128.94"/>
        <s v="174.204.1.71"/>
        <s v="174.230.196.60"/>
        <s v="38.18.212.122"/>
        <s v="174.204.1.138"/>
        <s v="172.56.148.36"/>
        <s v="174.230.195.226"/>
        <s v="174.252.226.125"/>
        <s v="69.238.57.201"/>
        <s v="174.220.172.163"/>
        <s v="103.168.68.188"/>
        <s v="97.178.193.233"/>
        <s v="75.174.133.156"/>
        <s v="208.115.249.19"/>
        <s v="174.231.137.138"/>
        <s v="174.204.5.182"/>
        <s v="174.230.196.193"/>
        <s v="113.211.138.177"/>
        <s v="65.129.44.231"/>
        <s v="153.66.31.73"/>
        <s v="174.220.187.20"/>
        <s v="52.167.144.211"/>
        <s v="54.149.81.190"/>
        <s v="174.230.195.21"/>
        <s v="24.117.120.7"/>
        <s v="135.232.20.130"/>
        <s v="43.131.45.213"/>
        <s v="66.249.68.66"/>
        <s v="40.77.167.74"/>
        <s v="40.77.167.25"/>
      </sharedItems>
    </cacheField>
    <cacheField name="City" numFmtId="0">
      <sharedItems count="111">
        <s v="North Bergen"/>
        <s v="Hong Kong"/>
        <s v="Meridian"/>
        <s v="Nampa"/>
        <s v="Boise"/>
        <s v="Midvale"/>
        <s v="Emmett"/>
        <s v="Fair Oaks"/>
        <s v="Ashburn"/>
        <s v="Salt Lake City"/>
        <s v="Boardman"/>
        <s v="Santa Clara"/>
        <s v="West Jordan"/>
        <s v="Indianapolis"/>
        <s v="Myrtle Beach"/>
        <s v="Taylorsville"/>
        <s v="San Francisco"/>
        <s v="Los Angeles"/>
        <s v="Kuna"/>
        <s v="Pullman"/>
        <s v="Saint John"/>
        <s v="Mountain Home"/>
        <s v="Boydton"/>
        <s v="Hanoi"/>
        <s v="Star"/>
        <s v="Kaukauna"/>
        <s v="Columbus"/>
        <s v="Renton"/>
        <s v="Eagle"/>
        <s v="Belgrade"/>
        <s v="Zhengzhou"/>
        <s v="Wild Rose"/>
        <s v="Lanham-Seabrook"/>
        <s v="San Jose"/>
        <s v="Morganton"/>
        <s v="Mountain View"/>
        <s v="Middleton"/>
        <s v="Koblenz"/>
        <s v="Denver"/>
        <s v="Caldwell"/>
        <s v="Portland"/>
        <s v="Tracy"/>
        <s v="Garden City"/>
        <s v="Boston"/>
        <s v="Colorado Springs"/>
        <s v="Cleveland"/>
        <s v="Windsor"/>
        <s v="Charleston"/>
        <s v="Idaho Falls"/>
        <s v="Prague"/>
        <s v="Seoul"/>
        <s v="Twin Falls"/>
        <s v="Spokane"/>
        <s v="Council Bluffs"/>
        <s v="Toronto"/>
        <s v="Jinrongjie"/>
        <s v="Seattle"/>
        <s v="Avon"/>
        <s v="Haidian"/>
        <s v="Chicago"/>
        <s v="New York"/>
        <s v="Seaside"/>
        <s v="unknown"/>
        <s v="Summerlin South"/>
        <s v="Heber"/>
        <s v="Fruitland"/>
        <s v="Birmingham"/>
        <s v="Social Circle"/>
        <s v="Springfield"/>
        <s v="Hillsboro"/>
        <s v="Eagle Mountain"/>
        <s v="Ontario"/>
        <s v="Singapore"/>
        <s v="Atlanta"/>
        <s v="Paris"/>
        <s v="Aurora"/>
        <s v="Motijheel"/>
        <s v="Quincy"/>
        <s v="Amsterdam"/>
        <s v="Cedar City"/>
        <s v="South Bend"/>
        <s v="Beauharnois"/>
        <s v="Boadilla del Monte"/>
        <s v="Gleed"/>
        <s v="Winnipeg"/>
        <s v="Frankfurt am Main"/>
        <s v="Rio Rancho"/>
        <s v="West Valley City"/>
        <s v="Sonora"/>
        <s v="McDermitt"/>
        <s v="Paradise"/>
        <s v="Cottonwood Heights"/>
        <s v="Milwaukee"/>
        <s v="Toledo"/>
        <s v="McCammon"/>
        <s v="S√£o Paulo"/>
        <s v="Winchester"/>
        <s v="Beverly Hills"/>
        <s v="Kennewick"/>
        <s v="Dallas"/>
        <s v="Silver Spring"/>
        <s v="Antioch"/>
        <s v="Oak Harbor"/>
        <s v="Ho Chi Minh City"/>
        <s v="Sandy"/>
        <s v="Sacramento"/>
        <s v="Challis"/>
        <s v="Sonargaon"/>
        <s v="Hidden Spring"/>
        <s v="Petaling Jaya"/>
        <s v="Montpelier"/>
      </sharedItems>
    </cacheField>
    <cacheField name="Region" numFmtId="0">
      <sharedItems containsBlank="1" containsMixedTypes="1" containsNumber="1" containsInteger="1" minValue="10" maxValue="11"/>
    </cacheField>
    <cacheField name="Country" numFmtId="0">
      <sharedItems/>
    </cacheField>
    <cacheField name="Count" numFmtId="0">
      <sharedItems containsSemiMixedTypes="0" containsString="0" containsNumber="1" containsInteger="1" minValue="1" maxValue="1"/>
    </cacheField>
    <cacheField name="Just Date" numFmtId="14">
      <sharedItems containsSemiMixedTypes="0" containsNonDate="0" containsDate="1" containsString="0" minDate="2026-09-13T00:00:00" maxDate="2026-10-09T00:00:00"/>
    </cacheField>
    <cacheField name="Just Day" numFmtId="1">
      <sharedItems containsSemiMixedTypes="0" containsString="0" containsNumber="1" containsInteger="1" minValue="1" maxValue="7"/>
    </cacheField>
    <cacheField name="Just Hour" numFmtId="0">
      <sharedItems containsSemiMixedTypes="0" containsString="0" containsNumber="1" containsInteger="1" minValue="0" maxValue="2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47">
  <r>
    <n v="1"/>
    <x v="0"/>
    <x v="0"/>
    <x v="0"/>
  </r>
  <r>
    <n v="1"/>
    <x v="0"/>
    <x v="0"/>
    <x v="1"/>
  </r>
  <r>
    <n v="1"/>
    <x v="0"/>
    <x v="0"/>
    <x v="2"/>
  </r>
  <r>
    <n v="1"/>
    <x v="0"/>
    <x v="0"/>
    <x v="2"/>
  </r>
  <r>
    <n v="1"/>
    <x v="0"/>
    <x v="0"/>
    <x v="2"/>
  </r>
  <r>
    <n v="1"/>
    <x v="0"/>
    <x v="0"/>
    <x v="2"/>
  </r>
  <r>
    <n v="1"/>
    <x v="0"/>
    <x v="0"/>
    <x v="3"/>
  </r>
  <r>
    <n v="1"/>
    <x v="0"/>
    <x v="0"/>
    <x v="3"/>
  </r>
  <r>
    <n v="1"/>
    <x v="0"/>
    <x v="0"/>
    <x v="3"/>
  </r>
  <r>
    <n v="1"/>
    <x v="0"/>
    <x v="0"/>
    <x v="3"/>
  </r>
  <r>
    <n v="1"/>
    <x v="0"/>
    <x v="0"/>
    <x v="4"/>
  </r>
  <r>
    <n v="1"/>
    <x v="0"/>
    <x v="0"/>
    <x v="4"/>
  </r>
  <r>
    <n v="1"/>
    <x v="0"/>
    <x v="0"/>
    <x v="5"/>
  </r>
  <r>
    <n v="1"/>
    <x v="0"/>
    <x v="0"/>
    <x v="5"/>
  </r>
  <r>
    <n v="1"/>
    <x v="0"/>
    <x v="0"/>
    <x v="5"/>
  </r>
  <r>
    <n v="1"/>
    <x v="0"/>
    <x v="0"/>
    <x v="5"/>
  </r>
  <r>
    <n v="1"/>
    <x v="0"/>
    <x v="0"/>
    <x v="5"/>
  </r>
  <r>
    <n v="1"/>
    <x v="0"/>
    <x v="0"/>
    <x v="5"/>
  </r>
  <r>
    <n v="1"/>
    <x v="0"/>
    <x v="0"/>
    <x v="6"/>
  </r>
  <r>
    <n v="1"/>
    <x v="0"/>
    <x v="0"/>
    <x v="7"/>
  </r>
  <r>
    <n v="1"/>
    <x v="0"/>
    <x v="0"/>
    <x v="7"/>
  </r>
  <r>
    <n v="1"/>
    <x v="0"/>
    <x v="0"/>
    <x v="7"/>
  </r>
  <r>
    <n v="1"/>
    <x v="0"/>
    <x v="0"/>
    <x v="7"/>
  </r>
  <r>
    <n v="1"/>
    <x v="0"/>
    <x v="0"/>
    <x v="7"/>
  </r>
  <r>
    <n v="1"/>
    <x v="0"/>
    <x v="0"/>
    <x v="8"/>
  </r>
  <r>
    <n v="1"/>
    <x v="0"/>
    <x v="0"/>
    <x v="8"/>
  </r>
  <r>
    <n v="1"/>
    <x v="0"/>
    <x v="0"/>
    <x v="9"/>
  </r>
  <r>
    <n v="1"/>
    <x v="0"/>
    <x v="0"/>
    <x v="9"/>
  </r>
  <r>
    <n v="1"/>
    <x v="1"/>
    <x v="1"/>
    <x v="10"/>
  </r>
  <r>
    <n v="1"/>
    <x v="1"/>
    <x v="1"/>
    <x v="10"/>
  </r>
  <r>
    <n v="1"/>
    <x v="1"/>
    <x v="1"/>
    <x v="1"/>
  </r>
  <r>
    <n v="1"/>
    <x v="1"/>
    <x v="1"/>
    <x v="11"/>
  </r>
  <r>
    <n v="1"/>
    <x v="1"/>
    <x v="1"/>
    <x v="2"/>
  </r>
  <r>
    <n v="1"/>
    <x v="1"/>
    <x v="1"/>
    <x v="2"/>
  </r>
  <r>
    <n v="1"/>
    <x v="1"/>
    <x v="1"/>
    <x v="2"/>
  </r>
  <r>
    <n v="1"/>
    <x v="1"/>
    <x v="1"/>
    <x v="2"/>
  </r>
  <r>
    <n v="1"/>
    <x v="1"/>
    <x v="1"/>
    <x v="3"/>
  </r>
  <r>
    <n v="1"/>
    <x v="1"/>
    <x v="1"/>
    <x v="3"/>
  </r>
  <r>
    <n v="1"/>
    <x v="1"/>
    <x v="1"/>
    <x v="12"/>
  </r>
  <r>
    <n v="1"/>
    <x v="1"/>
    <x v="1"/>
    <x v="12"/>
  </r>
  <r>
    <n v="1"/>
    <x v="1"/>
    <x v="1"/>
    <x v="12"/>
  </r>
  <r>
    <n v="1"/>
    <x v="1"/>
    <x v="1"/>
    <x v="12"/>
  </r>
  <r>
    <n v="1"/>
    <x v="1"/>
    <x v="1"/>
    <x v="5"/>
  </r>
  <r>
    <n v="1"/>
    <x v="1"/>
    <x v="1"/>
    <x v="5"/>
  </r>
  <r>
    <n v="1"/>
    <x v="1"/>
    <x v="1"/>
    <x v="5"/>
  </r>
  <r>
    <n v="1"/>
    <x v="1"/>
    <x v="1"/>
    <x v="5"/>
  </r>
  <r>
    <n v="1"/>
    <x v="1"/>
    <x v="1"/>
    <x v="5"/>
  </r>
  <r>
    <n v="1"/>
    <x v="1"/>
    <x v="1"/>
    <x v="6"/>
  </r>
  <r>
    <n v="1"/>
    <x v="1"/>
    <x v="1"/>
    <x v="6"/>
  </r>
  <r>
    <n v="1"/>
    <x v="1"/>
    <x v="1"/>
    <x v="6"/>
  </r>
  <r>
    <n v="1"/>
    <x v="1"/>
    <x v="1"/>
    <x v="6"/>
  </r>
  <r>
    <n v="1"/>
    <x v="1"/>
    <x v="1"/>
    <x v="6"/>
  </r>
  <r>
    <n v="1"/>
    <x v="1"/>
    <x v="1"/>
    <x v="7"/>
  </r>
  <r>
    <n v="1"/>
    <x v="1"/>
    <x v="1"/>
    <x v="7"/>
  </r>
  <r>
    <n v="1"/>
    <x v="1"/>
    <x v="1"/>
    <x v="7"/>
  </r>
  <r>
    <n v="1"/>
    <x v="1"/>
    <x v="1"/>
    <x v="7"/>
  </r>
  <r>
    <n v="1"/>
    <x v="1"/>
    <x v="1"/>
    <x v="7"/>
  </r>
  <r>
    <n v="1"/>
    <x v="1"/>
    <x v="1"/>
    <x v="7"/>
  </r>
  <r>
    <n v="1"/>
    <x v="1"/>
    <x v="1"/>
    <x v="13"/>
  </r>
  <r>
    <n v="1"/>
    <x v="1"/>
    <x v="1"/>
    <x v="13"/>
  </r>
  <r>
    <n v="1"/>
    <x v="1"/>
    <x v="1"/>
    <x v="13"/>
  </r>
  <r>
    <n v="1"/>
    <x v="1"/>
    <x v="1"/>
    <x v="13"/>
  </r>
  <r>
    <n v="1"/>
    <x v="1"/>
    <x v="1"/>
    <x v="13"/>
  </r>
  <r>
    <n v="1"/>
    <x v="1"/>
    <x v="1"/>
    <x v="13"/>
  </r>
  <r>
    <n v="1"/>
    <x v="1"/>
    <x v="1"/>
    <x v="13"/>
  </r>
  <r>
    <n v="1"/>
    <x v="1"/>
    <x v="1"/>
    <x v="14"/>
  </r>
  <r>
    <n v="1"/>
    <x v="1"/>
    <x v="1"/>
    <x v="14"/>
  </r>
  <r>
    <n v="1"/>
    <x v="1"/>
    <x v="1"/>
    <x v="14"/>
  </r>
  <r>
    <n v="1"/>
    <x v="1"/>
    <x v="1"/>
    <x v="15"/>
  </r>
  <r>
    <n v="1"/>
    <x v="1"/>
    <x v="1"/>
    <x v="15"/>
  </r>
  <r>
    <n v="1"/>
    <x v="1"/>
    <x v="1"/>
    <x v="15"/>
  </r>
  <r>
    <n v="1"/>
    <x v="1"/>
    <x v="1"/>
    <x v="8"/>
  </r>
  <r>
    <n v="1"/>
    <x v="1"/>
    <x v="1"/>
    <x v="8"/>
  </r>
  <r>
    <n v="1"/>
    <x v="1"/>
    <x v="1"/>
    <x v="9"/>
  </r>
  <r>
    <n v="1"/>
    <x v="1"/>
    <x v="1"/>
    <x v="9"/>
  </r>
  <r>
    <n v="1"/>
    <x v="1"/>
    <x v="1"/>
    <x v="9"/>
  </r>
  <r>
    <n v="1"/>
    <x v="1"/>
    <x v="1"/>
    <x v="9"/>
  </r>
  <r>
    <n v="1"/>
    <x v="1"/>
    <x v="1"/>
    <x v="16"/>
  </r>
  <r>
    <n v="1"/>
    <x v="1"/>
    <x v="1"/>
    <x v="16"/>
  </r>
  <r>
    <n v="1"/>
    <x v="1"/>
    <x v="1"/>
    <x v="16"/>
  </r>
  <r>
    <n v="1"/>
    <x v="2"/>
    <x v="2"/>
    <x v="17"/>
  </r>
  <r>
    <n v="1"/>
    <x v="2"/>
    <x v="2"/>
    <x v="11"/>
  </r>
  <r>
    <n v="1"/>
    <x v="2"/>
    <x v="2"/>
    <x v="11"/>
  </r>
  <r>
    <n v="1"/>
    <x v="2"/>
    <x v="2"/>
    <x v="2"/>
  </r>
  <r>
    <n v="1"/>
    <x v="2"/>
    <x v="2"/>
    <x v="2"/>
  </r>
  <r>
    <n v="1"/>
    <x v="2"/>
    <x v="2"/>
    <x v="2"/>
  </r>
  <r>
    <n v="1"/>
    <x v="2"/>
    <x v="2"/>
    <x v="2"/>
  </r>
  <r>
    <n v="1"/>
    <x v="2"/>
    <x v="2"/>
    <x v="4"/>
  </r>
  <r>
    <n v="1"/>
    <x v="2"/>
    <x v="2"/>
    <x v="12"/>
  </r>
  <r>
    <n v="1"/>
    <x v="2"/>
    <x v="2"/>
    <x v="5"/>
  </r>
  <r>
    <n v="1"/>
    <x v="2"/>
    <x v="2"/>
    <x v="5"/>
  </r>
  <r>
    <n v="1"/>
    <x v="2"/>
    <x v="2"/>
    <x v="6"/>
  </r>
  <r>
    <n v="1"/>
    <x v="2"/>
    <x v="2"/>
    <x v="6"/>
  </r>
  <r>
    <n v="1"/>
    <x v="2"/>
    <x v="2"/>
    <x v="7"/>
  </r>
  <r>
    <n v="1"/>
    <x v="2"/>
    <x v="2"/>
    <x v="7"/>
  </r>
  <r>
    <n v="1"/>
    <x v="2"/>
    <x v="2"/>
    <x v="7"/>
  </r>
  <r>
    <n v="1"/>
    <x v="2"/>
    <x v="2"/>
    <x v="7"/>
  </r>
  <r>
    <n v="1"/>
    <x v="2"/>
    <x v="2"/>
    <x v="15"/>
  </r>
  <r>
    <n v="1"/>
    <x v="2"/>
    <x v="2"/>
    <x v="18"/>
  </r>
  <r>
    <n v="1"/>
    <x v="2"/>
    <x v="2"/>
    <x v="18"/>
  </r>
  <r>
    <n v="1"/>
    <x v="2"/>
    <x v="2"/>
    <x v="18"/>
  </r>
  <r>
    <n v="1"/>
    <x v="2"/>
    <x v="2"/>
    <x v="18"/>
  </r>
  <r>
    <n v="1"/>
    <x v="2"/>
    <x v="2"/>
    <x v="18"/>
  </r>
  <r>
    <n v="1"/>
    <x v="2"/>
    <x v="2"/>
    <x v="19"/>
  </r>
  <r>
    <n v="1"/>
    <x v="2"/>
    <x v="2"/>
    <x v="19"/>
  </r>
  <r>
    <n v="1"/>
    <x v="2"/>
    <x v="2"/>
    <x v="19"/>
  </r>
  <r>
    <n v="1"/>
    <x v="2"/>
    <x v="2"/>
    <x v="19"/>
  </r>
  <r>
    <n v="1"/>
    <x v="2"/>
    <x v="2"/>
    <x v="19"/>
  </r>
  <r>
    <n v="1"/>
    <x v="2"/>
    <x v="2"/>
    <x v="19"/>
  </r>
  <r>
    <n v="1"/>
    <x v="2"/>
    <x v="2"/>
    <x v="19"/>
  </r>
  <r>
    <n v="1"/>
    <x v="2"/>
    <x v="2"/>
    <x v="19"/>
  </r>
  <r>
    <n v="1"/>
    <x v="2"/>
    <x v="2"/>
    <x v="19"/>
  </r>
  <r>
    <n v="1"/>
    <x v="2"/>
    <x v="2"/>
    <x v="19"/>
  </r>
  <r>
    <n v="1"/>
    <x v="3"/>
    <x v="3"/>
    <x v="20"/>
  </r>
  <r>
    <n v="1"/>
    <x v="3"/>
    <x v="3"/>
    <x v="3"/>
  </r>
  <r>
    <n v="1"/>
    <x v="3"/>
    <x v="3"/>
    <x v="3"/>
  </r>
  <r>
    <n v="1"/>
    <x v="3"/>
    <x v="3"/>
    <x v="7"/>
  </r>
  <r>
    <n v="1"/>
    <x v="3"/>
    <x v="3"/>
    <x v="13"/>
  </r>
  <r>
    <n v="1"/>
    <x v="3"/>
    <x v="3"/>
    <x v="14"/>
  </r>
  <r>
    <n v="1"/>
    <x v="3"/>
    <x v="3"/>
    <x v="15"/>
  </r>
  <r>
    <n v="1"/>
    <x v="3"/>
    <x v="3"/>
    <x v="8"/>
  </r>
  <r>
    <n v="1"/>
    <x v="3"/>
    <x v="3"/>
    <x v="9"/>
  </r>
  <r>
    <n v="1"/>
    <x v="3"/>
    <x v="3"/>
    <x v="18"/>
  </r>
  <r>
    <n v="1"/>
    <x v="3"/>
    <x v="3"/>
    <x v="19"/>
  </r>
  <r>
    <n v="1"/>
    <x v="3"/>
    <x v="3"/>
    <x v="21"/>
  </r>
  <r>
    <n v="1"/>
    <x v="4"/>
    <x v="4"/>
    <x v="22"/>
  </r>
  <r>
    <n v="1"/>
    <x v="4"/>
    <x v="4"/>
    <x v="17"/>
  </r>
  <r>
    <n v="1"/>
    <x v="4"/>
    <x v="4"/>
    <x v="17"/>
  </r>
  <r>
    <n v="1"/>
    <x v="4"/>
    <x v="4"/>
    <x v="17"/>
  </r>
  <r>
    <n v="1"/>
    <x v="4"/>
    <x v="4"/>
    <x v="11"/>
  </r>
  <r>
    <n v="1"/>
    <x v="4"/>
    <x v="4"/>
    <x v="11"/>
  </r>
  <r>
    <n v="1"/>
    <x v="4"/>
    <x v="4"/>
    <x v="2"/>
  </r>
  <r>
    <n v="1"/>
    <x v="4"/>
    <x v="4"/>
    <x v="3"/>
  </r>
  <r>
    <n v="1"/>
    <x v="4"/>
    <x v="4"/>
    <x v="3"/>
  </r>
  <r>
    <n v="1"/>
    <x v="4"/>
    <x v="4"/>
    <x v="4"/>
  </r>
  <r>
    <n v="1"/>
    <x v="4"/>
    <x v="4"/>
    <x v="4"/>
  </r>
  <r>
    <n v="1"/>
    <x v="4"/>
    <x v="4"/>
    <x v="4"/>
  </r>
  <r>
    <n v="1"/>
    <x v="4"/>
    <x v="4"/>
    <x v="4"/>
  </r>
  <r>
    <n v="1"/>
    <x v="4"/>
    <x v="4"/>
    <x v="4"/>
  </r>
  <r>
    <n v="1"/>
    <x v="4"/>
    <x v="4"/>
    <x v="4"/>
  </r>
  <r>
    <n v="1"/>
    <x v="4"/>
    <x v="4"/>
    <x v="4"/>
  </r>
  <r>
    <n v="1"/>
    <x v="4"/>
    <x v="4"/>
    <x v="12"/>
  </r>
  <r>
    <n v="1"/>
    <x v="4"/>
    <x v="4"/>
    <x v="5"/>
  </r>
  <r>
    <n v="1"/>
    <x v="4"/>
    <x v="4"/>
    <x v="5"/>
  </r>
  <r>
    <n v="1"/>
    <x v="4"/>
    <x v="4"/>
    <x v="5"/>
  </r>
  <r>
    <n v="1"/>
    <x v="4"/>
    <x v="4"/>
    <x v="13"/>
  </r>
  <r>
    <n v="1"/>
    <x v="4"/>
    <x v="4"/>
    <x v="13"/>
  </r>
  <r>
    <n v="1"/>
    <x v="4"/>
    <x v="4"/>
    <x v="14"/>
  </r>
  <r>
    <n v="1"/>
    <x v="4"/>
    <x v="4"/>
    <x v="14"/>
  </r>
  <r>
    <n v="1"/>
    <x v="4"/>
    <x v="4"/>
    <x v="9"/>
  </r>
  <r>
    <n v="1"/>
    <x v="4"/>
    <x v="4"/>
    <x v="16"/>
  </r>
  <r>
    <n v="1"/>
    <x v="4"/>
    <x v="4"/>
    <x v="19"/>
  </r>
  <r>
    <n v="1"/>
    <x v="4"/>
    <x v="4"/>
    <x v="21"/>
  </r>
  <r>
    <n v="1"/>
    <x v="5"/>
    <x v="5"/>
    <x v="1"/>
  </r>
  <r>
    <n v="1"/>
    <x v="5"/>
    <x v="5"/>
    <x v="1"/>
  </r>
  <r>
    <n v="1"/>
    <x v="5"/>
    <x v="5"/>
    <x v="1"/>
  </r>
  <r>
    <n v="1"/>
    <x v="5"/>
    <x v="5"/>
    <x v="1"/>
  </r>
  <r>
    <n v="1"/>
    <x v="5"/>
    <x v="5"/>
    <x v="1"/>
  </r>
  <r>
    <n v="1"/>
    <x v="5"/>
    <x v="5"/>
    <x v="17"/>
  </r>
  <r>
    <n v="1"/>
    <x v="5"/>
    <x v="5"/>
    <x v="17"/>
  </r>
  <r>
    <n v="1"/>
    <x v="5"/>
    <x v="5"/>
    <x v="17"/>
  </r>
  <r>
    <n v="1"/>
    <x v="5"/>
    <x v="5"/>
    <x v="17"/>
  </r>
  <r>
    <n v="1"/>
    <x v="5"/>
    <x v="5"/>
    <x v="17"/>
  </r>
  <r>
    <n v="1"/>
    <x v="5"/>
    <x v="5"/>
    <x v="17"/>
  </r>
  <r>
    <n v="1"/>
    <x v="5"/>
    <x v="5"/>
    <x v="17"/>
  </r>
  <r>
    <n v="1"/>
    <x v="5"/>
    <x v="5"/>
    <x v="11"/>
  </r>
  <r>
    <n v="1"/>
    <x v="5"/>
    <x v="5"/>
    <x v="11"/>
  </r>
  <r>
    <n v="1"/>
    <x v="5"/>
    <x v="5"/>
    <x v="11"/>
  </r>
  <r>
    <n v="1"/>
    <x v="5"/>
    <x v="5"/>
    <x v="2"/>
  </r>
  <r>
    <n v="1"/>
    <x v="5"/>
    <x v="5"/>
    <x v="2"/>
  </r>
  <r>
    <n v="1"/>
    <x v="5"/>
    <x v="5"/>
    <x v="2"/>
  </r>
  <r>
    <n v="1"/>
    <x v="5"/>
    <x v="5"/>
    <x v="2"/>
  </r>
  <r>
    <n v="1"/>
    <x v="5"/>
    <x v="5"/>
    <x v="2"/>
  </r>
  <r>
    <n v="1"/>
    <x v="5"/>
    <x v="5"/>
    <x v="3"/>
  </r>
  <r>
    <n v="1"/>
    <x v="5"/>
    <x v="5"/>
    <x v="3"/>
  </r>
  <r>
    <n v="1"/>
    <x v="5"/>
    <x v="5"/>
    <x v="12"/>
  </r>
  <r>
    <n v="1"/>
    <x v="5"/>
    <x v="5"/>
    <x v="12"/>
  </r>
  <r>
    <n v="1"/>
    <x v="5"/>
    <x v="5"/>
    <x v="12"/>
  </r>
  <r>
    <n v="1"/>
    <x v="5"/>
    <x v="5"/>
    <x v="6"/>
  </r>
  <r>
    <n v="1"/>
    <x v="5"/>
    <x v="5"/>
    <x v="6"/>
  </r>
  <r>
    <n v="1"/>
    <x v="5"/>
    <x v="5"/>
    <x v="6"/>
  </r>
  <r>
    <n v="1"/>
    <x v="5"/>
    <x v="5"/>
    <x v="6"/>
  </r>
  <r>
    <n v="1"/>
    <x v="5"/>
    <x v="5"/>
    <x v="6"/>
  </r>
  <r>
    <n v="1"/>
    <x v="5"/>
    <x v="5"/>
    <x v="13"/>
  </r>
  <r>
    <n v="1"/>
    <x v="5"/>
    <x v="5"/>
    <x v="14"/>
  </r>
  <r>
    <n v="1"/>
    <x v="5"/>
    <x v="5"/>
    <x v="14"/>
  </r>
  <r>
    <n v="1"/>
    <x v="5"/>
    <x v="5"/>
    <x v="14"/>
  </r>
  <r>
    <n v="1"/>
    <x v="5"/>
    <x v="5"/>
    <x v="14"/>
  </r>
  <r>
    <n v="1"/>
    <x v="5"/>
    <x v="5"/>
    <x v="14"/>
  </r>
  <r>
    <n v="1"/>
    <x v="5"/>
    <x v="5"/>
    <x v="14"/>
  </r>
  <r>
    <n v="1"/>
    <x v="5"/>
    <x v="5"/>
    <x v="15"/>
  </r>
  <r>
    <n v="1"/>
    <x v="5"/>
    <x v="5"/>
    <x v="15"/>
  </r>
  <r>
    <n v="1"/>
    <x v="5"/>
    <x v="5"/>
    <x v="15"/>
  </r>
  <r>
    <n v="1"/>
    <x v="5"/>
    <x v="5"/>
    <x v="15"/>
  </r>
  <r>
    <n v="1"/>
    <x v="5"/>
    <x v="5"/>
    <x v="15"/>
  </r>
  <r>
    <n v="1"/>
    <x v="5"/>
    <x v="5"/>
    <x v="15"/>
  </r>
  <r>
    <n v="1"/>
    <x v="5"/>
    <x v="5"/>
    <x v="8"/>
  </r>
  <r>
    <n v="1"/>
    <x v="5"/>
    <x v="5"/>
    <x v="8"/>
  </r>
  <r>
    <n v="1"/>
    <x v="5"/>
    <x v="5"/>
    <x v="8"/>
  </r>
  <r>
    <n v="1"/>
    <x v="5"/>
    <x v="5"/>
    <x v="8"/>
  </r>
  <r>
    <n v="1"/>
    <x v="5"/>
    <x v="5"/>
    <x v="8"/>
  </r>
  <r>
    <n v="1"/>
    <x v="5"/>
    <x v="5"/>
    <x v="8"/>
  </r>
  <r>
    <n v="1"/>
    <x v="5"/>
    <x v="5"/>
    <x v="8"/>
  </r>
  <r>
    <n v="1"/>
    <x v="5"/>
    <x v="5"/>
    <x v="8"/>
  </r>
  <r>
    <n v="1"/>
    <x v="5"/>
    <x v="5"/>
    <x v="8"/>
  </r>
  <r>
    <n v="1"/>
    <x v="5"/>
    <x v="5"/>
    <x v="8"/>
  </r>
  <r>
    <n v="1"/>
    <x v="5"/>
    <x v="5"/>
    <x v="9"/>
  </r>
  <r>
    <n v="1"/>
    <x v="5"/>
    <x v="5"/>
    <x v="9"/>
  </r>
  <r>
    <n v="1"/>
    <x v="5"/>
    <x v="5"/>
    <x v="9"/>
  </r>
  <r>
    <n v="1"/>
    <x v="5"/>
    <x v="5"/>
    <x v="16"/>
  </r>
  <r>
    <n v="1"/>
    <x v="5"/>
    <x v="5"/>
    <x v="16"/>
  </r>
  <r>
    <n v="1"/>
    <x v="5"/>
    <x v="5"/>
    <x v="16"/>
  </r>
  <r>
    <n v="1"/>
    <x v="5"/>
    <x v="5"/>
    <x v="16"/>
  </r>
  <r>
    <n v="1"/>
    <x v="5"/>
    <x v="5"/>
    <x v="18"/>
  </r>
  <r>
    <n v="1"/>
    <x v="5"/>
    <x v="5"/>
    <x v="18"/>
  </r>
  <r>
    <n v="1"/>
    <x v="5"/>
    <x v="5"/>
    <x v="21"/>
  </r>
  <r>
    <n v="1"/>
    <x v="6"/>
    <x v="6"/>
    <x v="20"/>
  </r>
  <r>
    <n v="1"/>
    <x v="6"/>
    <x v="6"/>
    <x v="20"/>
  </r>
  <r>
    <n v="1"/>
    <x v="6"/>
    <x v="6"/>
    <x v="1"/>
  </r>
  <r>
    <n v="1"/>
    <x v="6"/>
    <x v="6"/>
    <x v="1"/>
  </r>
  <r>
    <n v="1"/>
    <x v="6"/>
    <x v="6"/>
    <x v="11"/>
  </r>
  <r>
    <n v="1"/>
    <x v="6"/>
    <x v="6"/>
    <x v="11"/>
  </r>
  <r>
    <n v="1"/>
    <x v="6"/>
    <x v="6"/>
    <x v="11"/>
  </r>
  <r>
    <n v="1"/>
    <x v="6"/>
    <x v="6"/>
    <x v="11"/>
  </r>
  <r>
    <n v="1"/>
    <x v="6"/>
    <x v="6"/>
    <x v="2"/>
  </r>
  <r>
    <n v="1"/>
    <x v="6"/>
    <x v="6"/>
    <x v="3"/>
  </r>
  <r>
    <n v="1"/>
    <x v="6"/>
    <x v="6"/>
    <x v="3"/>
  </r>
  <r>
    <n v="1"/>
    <x v="6"/>
    <x v="6"/>
    <x v="3"/>
  </r>
  <r>
    <n v="1"/>
    <x v="6"/>
    <x v="6"/>
    <x v="3"/>
  </r>
  <r>
    <n v="1"/>
    <x v="6"/>
    <x v="6"/>
    <x v="3"/>
  </r>
  <r>
    <n v="1"/>
    <x v="6"/>
    <x v="6"/>
    <x v="3"/>
  </r>
  <r>
    <n v="1"/>
    <x v="6"/>
    <x v="6"/>
    <x v="3"/>
  </r>
  <r>
    <n v="1"/>
    <x v="6"/>
    <x v="6"/>
    <x v="3"/>
  </r>
  <r>
    <n v="1"/>
    <x v="6"/>
    <x v="6"/>
    <x v="3"/>
  </r>
  <r>
    <n v="1"/>
    <x v="6"/>
    <x v="6"/>
    <x v="12"/>
  </r>
  <r>
    <n v="1"/>
    <x v="6"/>
    <x v="6"/>
    <x v="12"/>
  </r>
  <r>
    <n v="1"/>
    <x v="6"/>
    <x v="6"/>
    <x v="12"/>
  </r>
  <r>
    <n v="1"/>
    <x v="6"/>
    <x v="6"/>
    <x v="5"/>
  </r>
  <r>
    <n v="1"/>
    <x v="6"/>
    <x v="6"/>
    <x v="5"/>
  </r>
  <r>
    <n v="1"/>
    <x v="6"/>
    <x v="6"/>
    <x v="5"/>
  </r>
  <r>
    <n v="1"/>
    <x v="6"/>
    <x v="6"/>
    <x v="5"/>
  </r>
  <r>
    <n v="1"/>
    <x v="6"/>
    <x v="6"/>
    <x v="5"/>
  </r>
  <r>
    <n v="1"/>
    <x v="6"/>
    <x v="6"/>
    <x v="5"/>
  </r>
  <r>
    <n v="1"/>
    <x v="6"/>
    <x v="6"/>
    <x v="5"/>
  </r>
  <r>
    <n v="1"/>
    <x v="6"/>
    <x v="6"/>
    <x v="5"/>
  </r>
  <r>
    <n v="1"/>
    <x v="6"/>
    <x v="6"/>
    <x v="6"/>
  </r>
  <r>
    <n v="1"/>
    <x v="6"/>
    <x v="6"/>
    <x v="6"/>
  </r>
  <r>
    <n v="1"/>
    <x v="6"/>
    <x v="6"/>
    <x v="6"/>
  </r>
  <r>
    <n v="1"/>
    <x v="6"/>
    <x v="6"/>
    <x v="6"/>
  </r>
  <r>
    <n v="1"/>
    <x v="6"/>
    <x v="6"/>
    <x v="6"/>
  </r>
  <r>
    <n v="1"/>
    <x v="6"/>
    <x v="6"/>
    <x v="7"/>
  </r>
  <r>
    <n v="1"/>
    <x v="6"/>
    <x v="6"/>
    <x v="7"/>
  </r>
  <r>
    <n v="1"/>
    <x v="6"/>
    <x v="6"/>
    <x v="7"/>
  </r>
  <r>
    <n v="1"/>
    <x v="6"/>
    <x v="6"/>
    <x v="13"/>
  </r>
  <r>
    <n v="1"/>
    <x v="6"/>
    <x v="6"/>
    <x v="13"/>
  </r>
  <r>
    <n v="1"/>
    <x v="6"/>
    <x v="6"/>
    <x v="13"/>
  </r>
  <r>
    <n v="1"/>
    <x v="6"/>
    <x v="6"/>
    <x v="13"/>
  </r>
  <r>
    <n v="1"/>
    <x v="6"/>
    <x v="6"/>
    <x v="13"/>
  </r>
  <r>
    <n v="1"/>
    <x v="6"/>
    <x v="6"/>
    <x v="13"/>
  </r>
  <r>
    <n v="1"/>
    <x v="6"/>
    <x v="6"/>
    <x v="13"/>
  </r>
  <r>
    <n v="1"/>
    <x v="6"/>
    <x v="6"/>
    <x v="13"/>
  </r>
  <r>
    <n v="1"/>
    <x v="6"/>
    <x v="6"/>
    <x v="14"/>
  </r>
  <r>
    <n v="1"/>
    <x v="6"/>
    <x v="6"/>
    <x v="14"/>
  </r>
  <r>
    <n v="1"/>
    <x v="6"/>
    <x v="6"/>
    <x v="15"/>
  </r>
  <r>
    <n v="1"/>
    <x v="6"/>
    <x v="6"/>
    <x v="15"/>
  </r>
  <r>
    <n v="1"/>
    <x v="6"/>
    <x v="6"/>
    <x v="15"/>
  </r>
  <r>
    <n v="1"/>
    <x v="6"/>
    <x v="6"/>
    <x v="15"/>
  </r>
  <r>
    <n v="1"/>
    <x v="6"/>
    <x v="6"/>
    <x v="15"/>
  </r>
  <r>
    <n v="1"/>
    <x v="6"/>
    <x v="6"/>
    <x v="15"/>
  </r>
  <r>
    <n v="1"/>
    <x v="6"/>
    <x v="6"/>
    <x v="15"/>
  </r>
  <r>
    <n v="1"/>
    <x v="6"/>
    <x v="6"/>
    <x v="8"/>
  </r>
  <r>
    <n v="1"/>
    <x v="6"/>
    <x v="6"/>
    <x v="8"/>
  </r>
  <r>
    <n v="1"/>
    <x v="6"/>
    <x v="6"/>
    <x v="8"/>
  </r>
  <r>
    <n v="1"/>
    <x v="6"/>
    <x v="6"/>
    <x v="8"/>
  </r>
  <r>
    <n v="1"/>
    <x v="6"/>
    <x v="6"/>
    <x v="8"/>
  </r>
  <r>
    <n v="1"/>
    <x v="6"/>
    <x v="6"/>
    <x v="8"/>
  </r>
  <r>
    <n v="1"/>
    <x v="6"/>
    <x v="6"/>
    <x v="9"/>
  </r>
  <r>
    <n v="1"/>
    <x v="6"/>
    <x v="6"/>
    <x v="9"/>
  </r>
  <r>
    <n v="1"/>
    <x v="6"/>
    <x v="6"/>
    <x v="16"/>
  </r>
  <r>
    <n v="1"/>
    <x v="6"/>
    <x v="6"/>
    <x v="16"/>
  </r>
  <r>
    <n v="1"/>
    <x v="6"/>
    <x v="6"/>
    <x v="16"/>
  </r>
  <r>
    <n v="1"/>
    <x v="6"/>
    <x v="6"/>
    <x v="16"/>
  </r>
  <r>
    <n v="1"/>
    <x v="6"/>
    <x v="6"/>
    <x v="16"/>
  </r>
  <r>
    <n v="1"/>
    <x v="6"/>
    <x v="6"/>
    <x v="18"/>
  </r>
  <r>
    <n v="1"/>
    <x v="6"/>
    <x v="6"/>
    <x v="18"/>
  </r>
  <r>
    <n v="1"/>
    <x v="6"/>
    <x v="6"/>
    <x v="18"/>
  </r>
  <r>
    <n v="1"/>
    <x v="6"/>
    <x v="6"/>
    <x v="18"/>
  </r>
  <r>
    <n v="1"/>
    <x v="6"/>
    <x v="6"/>
    <x v="19"/>
  </r>
  <r>
    <n v="1"/>
    <x v="6"/>
    <x v="6"/>
    <x v="19"/>
  </r>
  <r>
    <n v="1"/>
    <x v="6"/>
    <x v="6"/>
    <x v="19"/>
  </r>
  <r>
    <n v="1"/>
    <x v="6"/>
    <x v="6"/>
    <x v="19"/>
  </r>
  <r>
    <n v="1"/>
    <x v="6"/>
    <x v="6"/>
    <x v="21"/>
  </r>
  <r>
    <n v="1"/>
    <x v="7"/>
    <x v="0"/>
    <x v="10"/>
  </r>
  <r>
    <n v="1"/>
    <x v="7"/>
    <x v="0"/>
    <x v="0"/>
  </r>
  <r>
    <n v="1"/>
    <x v="7"/>
    <x v="0"/>
    <x v="0"/>
  </r>
  <r>
    <n v="1"/>
    <x v="7"/>
    <x v="0"/>
    <x v="22"/>
  </r>
  <r>
    <n v="1"/>
    <x v="7"/>
    <x v="0"/>
    <x v="1"/>
  </r>
  <r>
    <n v="1"/>
    <x v="7"/>
    <x v="0"/>
    <x v="1"/>
  </r>
  <r>
    <n v="1"/>
    <x v="7"/>
    <x v="0"/>
    <x v="1"/>
  </r>
  <r>
    <n v="1"/>
    <x v="7"/>
    <x v="0"/>
    <x v="2"/>
  </r>
  <r>
    <n v="1"/>
    <x v="7"/>
    <x v="0"/>
    <x v="4"/>
  </r>
  <r>
    <n v="1"/>
    <x v="7"/>
    <x v="0"/>
    <x v="4"/>
  </r>
  <r>
    <n v="1"/>
    <x v="7"/>
    <x v="0"/>
    <x v="4"/>
  </r>
  <r>
    <n v="1"/>
    <x v="7"/>
    <x v="0"/>
    <x v="4"/>
  </r>
  <r>
    <n v="1"/>
    <x v="7"/>
    <x v="0"/>
    <x v="4"/>
  </r>
  <r>
    <n v="1"/>
    <x v="7"/>
    <x v="0"/>
    <x v="4"/>
  </r>
  <r>
    <n v="1"/>
    <x v="7"/>
    <x v="0"/>
    <x v="4"/>
  </r>
  <r>
    <n v="1"/>
    <x v="7"/>
    <x v="0"/>
    <x v="4"/>
  </r>
  <r>
    <n v="1"/>
    <x v="7"/>
    <x v="0"/>
    <x v="4"/>
  </r>
  <r>
    <n v="1"/>
    <x v="7"/>
    <x v="0"/>
    <x v="4"/>
  </r>
  <r>
    <n v="1"/>
    <x v="7"/>
    <x v="0"/>
    <x v="4"/>
  </r>
  <r>
    <n v="1"/>
    <x v="7"/>
    <x v="0"/>
    <x v="4"/>
  </r>
  <r>
    <n v="1"/>
    <x v="7"/>
    <x v="0"/>
    <x v="12"/>
  </r>
  <r>
    <n v="1"/>
    <x v="7"/>
    <x v="0"/>
    <x v="12"/>
  </r>
  <r>
    <n v="1"/>
    <x v="7"/>
    <x v="0"/>
    <x v="12"/>
  </r>
  <r>
    <n v="1"/>
    <x v="7"/>
    <x v="0"/>
    <x v="12"/>
  </r>
  <r>
    <n v="1"/>
    <x v="7"/>
    <x v="0"/>
    <x v="12"/>
  </r>
  <r>
    <n v="1"/>
    <x v="7"/>
    <x v="0"/>
    <x v="12"/>
  </r>
  <r>
    <n v="1"/>
    <x v="7"/>
    <x v="0"/>
    <x v="12"/>
  </r>
  <r>
    <n v="1"/>
    <x v="7"/>
    <x v="0"/>
    <x v="12"/>
  </r>
  <r>
    <n v="1"/>
    <x v="7"/>
    <x v="0"/>
    <x v="12"/>
  </r>
  <r>
    <n v="1"/>
    <x v="7"/>
    <x v="0"/>
    <x v="12"/>
  </r>
  <r>
    <n v="1"/>
    <x v="7"/>
    <x v="0"/>
    <x v="12"/>
  </r>
  <r>
    <n v="1"/>
    <x v="7"/>
    <x v="0"/>
    <x v="12"/>
  </r>
  <r>
    <n v="1"/>
    <x v="7"/>
    <x v="0"/>
    <x v="6"/>
  </r>
  <r>
    <n v="1"/>
    <x v="7"/>
    <x v="0"/>
    <x v="6"/>
  </r>
  <r>
    <n v="1"/>
    <x v="7"/>
    <x v="0"/>
    <x v="7"/>
  </r>
  <r>
    <n v="1"/>
    <x v="7"/>
    <x v="0"/>
    <x v="7"/>
  </r>
  <r>
    <n v="1"/>
    <x v="7"/>
    <x v="0"/>
    <x v="7"/>
  </r>
  <r>
    <n v="1"/>
    <x v="7"/>
    <x v="0"/>
    <x v="7"/>
  </r>
  <r>
    <n v="1"/>
    <x v="7"/>
    <x v="0"/>
    <x v="13"/>
  </r>
  <r>
    <n v="1"/>
    <x v="7"/>
    <x v="0"/>
    <x v="13"/>
  </r>
  <r>
    <n v="1"/>
    <x v="7"/>
    <x v="0"/>
    <x v="13"/>
  </r>
  <r>
    <n v="1"/>
    <x v="7"/>
    <x v="0"/>
    <x v="14"/>
  </r>
  <r>
    <n v="1"/>
    <x v="7"/>
    <x v="0"/>
    <x v="14"/>
  </r>
  <r>
    <n v="1"/>
    <x v="7"/>
    <x v="0"/>
    <x v="14"/>
  </r>
  <r>
    <n v="1"/>
    <x v="7"/>
    <x v="0"/>
    <x v="15"/>
  </r>
  <r>
    <n v="1"/>
    <x v="7"/>
    <x v="0"/>
    <x v="15"/>
  </r>
  <r>
    <n v="1"/>
    <x v="7"/>
    <x v="0"/>
    <x v="15"/>
  </r>
  <r>
    <n v="1"/>
    <x v="7"/>
    <x v="0"/>
    <x v="15"/>
  </r>
  <r>
    <n v="1"/>
    <x v="7"/>
    <x v="0"/>
    <x v="8"/>
  </r>
  <r>
    <n v="1"/>
    <x v="7"/>
    <x v="0"/>
    <x v="8"/>
  </r>
  <r>
    <n v="1"/>
    <x v="7"/>
    <x v="0"/>
    <x v="8"/>
  </r>
  <r>
    <n v="1"/>
    <x v="7"/>
    <x v="0"/>
    <x v="8"/>
  </r>
  <r>
    <n v="1"/>
    <x v="7"/>
    <x v="0"/>
    <x v="8"/>
  </r>
  <r>
    <n v="1"/>
    <x v="7"/>
    <x v="0"/>
    <x v="9"/>
  </r>
  <r>
    <n v="1"/>
    <x v="7"/>
    <x v="0"/>
    <x v="9"/>
  </r>
  <r>
    <n v="1"/>
    <x v="7"/>
    <x v="0"/>
    <x v="9"/>
  </r>
  <r>
    <n v="1"/>
    <x v="7"/>
    <x v="0"/>
    <x v="9"/>
  </r>
  <r>
    <n v="1"/>
    <x v="7"/>
    <x v="0"/>
    <x v="9"/>
  </r>
  <r>
    <n v="1"/>
    <x v="7"/>
    <x v="0"/>
    <x v="9"/>
  </r>
  <r>
    <n v="1"/>
    <x v="7"/>
    <x v="0"/>
    <x v="9"/>
  </r>
  <r>
    <n v="1"/>
    <x v="7"/>
    <x v="0"/>
    <x v="9"/>
  </r>
  <r>
    <n v="1"/>
    <x v="7"/>
    <x v="0"/>
    <x v="9"/>
  </r>
  <r>
    <n v="1"/>
    <x v="7"/>
    <x v="0"/>
    <x v="9"/>
  </r>
  <r>
    <n v="1"/>
    <x v="7"/>
    <x v="0"/>
    <x v="16"/>
  </r>
  <r>
    <n v="1"/>
    <x v="7"/>
    <x v="0"/>
    <x v="16"/>
  </r>
  <r>
    <n v="1"/>
    <x v="7"/>
    <x v="0"/>
    <x v="16"/>
  </r>
  <r>
    <n v="1"/>
    <x v="7"/>
    <x v="0"/>
    <x v="16"/>
  </r>
  <r>
    <n v="1"/>
    <x v="7"/>
    <x v="0"/>
    <x v="16"/>
  </r>
  <r>
    <n v="1"/>
    <x v="7"/>
    <x v="0"/>
    <x v="16"/>
  </r>
  <r>
    <n v="1"/>
    <x v="7"/>
    <x v="0"/>
    <x v="16"/>
  </r>
  <r>
    <n v="1"/>
    <x v="7"/>
    <x v="0"/>
    <x v="16"/>
  </r>
  <r>
    <n v="1"/>
    <x v="7"/>
    <x v="0"/>
    <x v="16"/>
  </r>
  <r>
    <n v="1"/>
    <x v="7"/>
    <x v="0"/>
    <x v="16"/>
  </r>
  <r>
    <n v="1"/>
    <x v="7"/>
    <x v="0"/>
    <x v="16"/>
  </r>
  <r>
    <n v="1"/>
    <x v="7"/>
    <x v="0"/>
    <x v="18"/>
  </r>
  <r>
    <n v="1"/>
    <x v="7"/>
    <x v="0"/>
    <x v="18"/>
  </r>
  <r>
    <n v="1"/>
    <x v="7"/>
    <x v="0"/>
    <x v="18"/>
  </r>
  <r>
    <n v="1"/>
    <x v="7"/>
    <x v="0"/>
    <x v="18"/>
  </r>
  <r>
    <n v="1"/>
    <x v="7"/>
    <x v="0"/>
    <x v="18"/>
  </r>
  <r>
    <n v="1"/>
    <x v="7"/>
    <x v="0"/>
    <x v="18"/>
  </r>
  <r>
    <n v="1"/>
    <x v="7"/>
    <x v="0"/>
    <x v="18"/>
  </r>
  <r>
    <n v="1"/>
    <x v="7"/>
    <x v="0"/>
    <x v="18"/>
  </r>
  <r>
    <n v="1"/>
    <x v="7"/>
    <x v="0"/>
    <x v="18"/>
  </r>
  <r>
    <n v="1"/>
    <x v="7"/>
    <x v="0"/>
    <x v="19"/>
  </r>
  <r>
    <n v="1"/>
    <x v="8"/>
    <x v="1"/>
    <x v="22"/>
  </r>
  <r>
    <n v="1"/>
    <x v="8"/>
    <x v="1"/>
    <x v="22"/>
  </r>
  <r>
    <n v="1"/>
    <x v="8"/>
    <x v="1"/>
    <x v="1"/>
  </r>
  <r>
    <n v="1"/>
    <x v="8"/>
    <x v="1"/>
    <x v="1"/>
  </r>
  <r>
    <n v="1"/>
    <x v="8"/>
    <x v="1"/>
    <x v="1"/>
  </r>
  <r>
    <n v="1"/>
    <x v="8"/>
    <x v="1"/>
    <x v="1"/>
  </r>
  <r>
    <n v="1"/>
    <x v="8"/>
    <x v="1"/>
    <x v="1"/>
  </r>
  <r>
    <n v="1"/>
    <x v="8"/>
    <x v="1"/>
    <x v="17"/>
  </r>
  <r>
    <n v="1"/>
    <x v="8"/>
    <x v="1"/>
    <x v="17"/>
  </r>
  <r>
    <n v="1"/>
    <x v="8"/>
    <x v="1"/>
    <x v="11"/>
  </r>
  <r>
    <n v="1"/>
    <x v="8"/>
    <x v="1"/>
    <x v="11"/>
  </r>
  <r>
    <n v="1"/>
    <x v="8"/>
    <x v="1"/>
    <x v="11"/>
  </r>
  <r>
    <n v="1"/>
    <x v="8"/>
    <x v="1"/>
    <x v="11"/>
  </r>
  <r>
    <n v="1"/>
    <x v="8"/>
    <x v="1"/>
    <x v="11"/>
  </r>
  <r>
    <n v="1"/>
    <x v="8"/>
    <x v="1"/>
    <x v="2"/>
  </r>
  <r>
    <n v="1"/>
    <x v="8"/>
    <x v="1"/>
    <x v="2"/>
  </r>
  <r>
    <n v="1"/>
    <x v="8"/>
    <x v="1"/>
    <x v="2"/>
  </r>
  <r>
    <n v="1"/>
    <x v="8"/>
    <x v="1"/>
    <x v="2"/>
  </r>
  <r>
    <n v="1"/>
    <x v="8"/>
    <x v="1"/>
    <x v="2"/>
  </r>
  <r>
    <n v="1"/>
    <x v="8"/>
    <x v="1"/>
    <x v="2"/>
  </r>
  <r>
    <n v="1"/>
    <x v="8"/>
    <x v="1"/>
    <x v="3"/>
  </r>
  <r>
    <n v="1"/>
    <x v="8"/>
    <x v="1"/>
    <x v="3"/>
  </r>
  <r>
    <n v="1"/>
    <x v="8"/>
    <x v="1"/>
    <x v="3"/>
  </r>
  <r>
    <n v="1"/>
    <x v="8"/>
    <x v="1"/>
    <x v="4"/>
  </r>
  <r>
    <n v="1"/>
    <x v="8"/>
    <x v="1"/>
    <x v="4"/>
  </r>
  <r>
    <n v="1"/>
    <x v="8"/>
    <x v="1"/>
    <x v="4"/>
  </r>
  <r>
    <n v="1"/>
    <x v="8"/>
    <x v="1"/>
    <x v="4"/>
  </r>
  <r>
    <n v="1"/>
    <x v="8"/>
    <x v="1"/>
    <x v="12"/>
  </r>
  <r>
    <n v="1"/>
    <x v="8"/>
    <x v="1"/>
    <x v="12"/>
  </r>
  <r>
    <n v="1"/>
    <x v="8"/>
    <x v="1"/>
    <x v="12"/>
  </r>
  <r>
    <n v="1"/>
    <x v="8"/>
    <x v="1"/>
    <x v="5"/>
  </r>
  <r>
    <n v="1"/>
    <x v="8"/>
    <x v="1"/>
    <x v="5"/>
  </r>
  <r>
    <n v="1"/>
    <x v="8"/>
    <x v="1"/>
    <x v="5"/>
  </r>
  <r>
    <n v="1"/>
    <x v="8"/>
    <x v="1"/>
    <x v="5"/>
  </r>
  <r>
    <n v="1"/>
    <x v="8"/>
    <x v="1"/>
    <x v="6"/>
  </r>
  <r>
    <n v="1"/>
    <x v="8"/>
    <x v="1"/>
    <x v="6"/>
  </r>
  <r>
    <n v="1"/>
    <x v="8"/>
    <x v="1"/>
    <x v="7"/>
  </r>
  <r>
    <n v="1"/>
    <x v="8"/>
    <x v="1"/>
    <x v="13"/>
  </r>
  <r>
    <n v="1"/>
    <x v="8"/>
    <x v="1"/>
    <x v="13"/>
  </r>
  <r>
    <n v="1"/>
    <x v="8"/>
    <x v="1"/>
    <x v="13"/>
  </r>
  <r>
    <n v="1"/>
    <x v="8"/>
    <x v="1"/>
    <x v="13"/>
  </r>
  <r>
    <n v="1"/>
    <x v="8"/>
    <x v="1"/>
    <x v="13"/>
  </r>
  <r>
    <n v="1"/>
    <x v="8"/>
    <x v="1"/>
    <x v="13"/>
  </r>
  <r>
    <n v="1"/>
    <x v="8"/>
    <x v="1"/>
    <x v="13"/>
  </r>
  <r>
    <n v="1"/>
    <x v="8"/>
    <x v="1"/>
    <x v="14"/>
  </r>
  <r>
    <n v="1"/>
    <x v="8"/>
    <x v="1"/>
    <x v="15"/>
  </r>
  <r>
    <n v="1"/>
    <x v="8"/>
    <x v="1"/>
    <x v="15"/>
  </r>
  <r>
    <n v="1"/>
    <x v="8"/>
    <x v="1"/>
    <x v="15"/>
  </r>
  <r>
    <n v="1"/>
    <x v="8"/>
    <x v="1"/>
    <x v="15"/>
  </r>
  <r>
    <n v="1"/>
    <x v="8"/>
    <x v="1"/>
    <x v="15"/>
  </r>
  <r>
    <n v="1"/>
    <x v="8"/>
    <x v="1"/>
    <x v="8"/>
  </r>
  <r>
    <n v="1"/>
    <x v="8"/>
    <x v="1"/>
    <x v="9"/>
  </r>
  <r>
    <n v="1"/>
    <x v="8"/>
    <x v="1"/>
    <x v="9"/>
  </r>
  <r>
    <n v="1"/>
    <x v="8"/>
    <x v="1"/>
    <x v="16"/>
  </r>
  <r>
    <n v="1"/>
    <x v="8"/>
    <x v="1"/>
    <x v="16"/>
  </r>
  <r>
    <n v="1"/>
    <x v="8"/>
    <x v="1"/>
    <x v="16"/>
  </r>
  <r>
    <n v="1"/>
    <x v="8"/>
    <x v="1"/>
    <x v="16"/>
  </r>
  <r>
    <n v="1"/>
    <x v="8"/>
    <x v="1"/>
    <x v="16"/>
  </r>
  <r>
    <n v="1"/>
    <x v="8"/>
    <x v="1"/>
    <x v="16"/>
  </r>
  <r>
    <n v="1"/>
    <x v="8"/>
    <x v="1"/>
    <x v="16"/>
  </r>
  <r>
    <n v="1"/>
    <x v="8"/>
    <x v="1"/>
    <x v="16"/>
  </r>
  <r>
    <n v="1"/>
    <x v="8"/>
    <x v="1"/>
    <x v="16"/>
  </r>
  <r>
    <n v="1"/>
    <x v="8"/>
    <x v="1"/>
    <x v="16"/>
  </r>
  <r>
    <n v="1"/>
    <x v="8"/>
    <x v="1"/>
    <x v="18"/>
  </r>
  <r>
    <n v="1"/>
    <x v="8"/>
    <x v="1"/>
    <x v="18"/>
  </r>
  <r>
    <n v="1"/>
    <x v="9"/>
    <x v="2"/>
    <x v="10"/>
  </r>
  <r>
    <n v="1"/>
    <x v="9"/>
    <x v="2"/>
    <x v="10"/>
  </r>
  <r>
    <n v="1"/>
    <x v="9"/>
    <x v="2"/>
    <x v="1"/>
  </r>
  <r>
    <n v="1"/>
    <x v="9"/>
    <x v="2"/>
    <x v="1"/>
  </r>
  <r>
    <n v="1"/>
    <x v="9"/>
    <x v="2"/>
    <x v="1"/>
  </r>
  <r>
    <n v="1"/>
    <x v="9"/>
    <x v="2"/>
    <x v="1"/>
  </r>
  <r>
    <n v="1"/>
    <x v="9"/>
    <x v="2"/>
    <x v="1"/>
  </r>
  <r>
    <n v="1"/>
    <x v="9"/>
    <x v="2"/>
    <x v="1"/>
  </r>
  <r>
    <n v="1"/>
    <x v="9"/>
    <x v="2"/>
    <x v="1"/>
  </r>
  <r>
    <n v="1"/>
    <x v="9"/>
    <x v="2"/>
    <x v="1"/>
  </r>
  <r>
    <n v="1"/>
    <x v="9"/>
    <x v="2"/>
    <x v="1"/>
  </r>
  <r>
    <n v="1"/>
    <x v="9"/>
    <x v="2"/>
    <x v="2"/>
  </r>
  <r>
    <n v="1"/>
    <x v="9"/>
    <x v="2"/>
    <x v="3"/>
  </r>
  <r>
    <n v="1"/>
    <x v="9"/>
    <x v="2"/>
    <x v="3"/>
  </r>
  <r>
    <n v="1"/>
    <x v="9"/>
    <x v="2"/>
    <x v="3"/>
  </r>
  <r>
    <n v="1"/>
    <x v="9"/>
    <x v="2"/>
    <x v="4"/>
  </r>
  <r>
    <n v="1"/>
    <x v="9"/>
    <x v="2"/>
    <x v="4"/>
  </r>
  <r>
    <n v="1"/>
    <x v="9"/>
    <x v="2"/>
    <x v="4"/>
  </r>
  <r>
    <n v="1"/>
    <x v="9"/>
    <x v="2"/>
    <x v="4"/>
  </r>
  <r>
    <n v="1"/>
    <x v="9"/>
    <x v="2"/>
    <x v="5"/>
  </r>
  <r>
    <n v="1"/>
    <x v="9"/>
    <x v="2"/>
    <x v="5"/>
  </r>
  <r>
    <n v="1"/>
    <x v="9"/>
    <x v="2"/>
    <x v="5"/>
  </r>
  <r>
    <n v="1"/>
    <x v="9"/>
    <x v="2"/>
    <x v="5"/>
  </r>
  <r>
    <n v="1"/>
    <x v="9"/>
    <x v="2"/>
    <x v="5"/>
  </r>
  <r>
    <n v="1"/>
    <x v="9"/>
    <x v="2"/>
    <x v="5"/>
  </r>
  <r>
    <n v="1"/>
    <x v="9"/>
    <x v="2"/>
    <x v="6"/>
  </r>
  <r>
    <n v="1"/>
    <x v="9"/>
    <x v="2"/>
    <x v="6"/>
  </r>
  <r>
    <n v="1"/>
    <x v="9"/>
    <x v="2"/>
    <x v="7"/>
  </r>
  <r>
    <n v="1"/>
    <x v="9"/>
    <x v="2"/>
    <x v="13"/>
  </r>
  <r>
    <n v="1"/>
    <x v="9"/>
    <x v="2"/>
    <x v="13"/>
  </r>
  <r>
    <n v="1"/>
    <x v="9"/>
    <x v="2"/>
    <x v="14"/>
  </r>
  <r>
    <n v="1"/>
    <x v="9"/>
    <x v="2"/>
    <x v="14"/>
  </r>
  <r>
    <n v="1"/>
    <x v="9"/>
    <x v="2"/>
    <x v="14"/>
  </r>
  <r>
    <n v="1"/>
    <x v="9"/>
    <x v="2"/>
    <x v="14"/>
  </r>
  <r>
    <n v="1"/>
    <x v="9"/>
    <x v="2"/>
    <x v="8"/>
  </r>
  <r>
    <n v="1"/>
    <x v="9"/>
    <x v="2"/>
    <x v="8"/>
  </r>
  <r>
    <n v="1"/>
    <x v="9"/>
    <x v="2"/>
    <x v="8"/>
  </r>
  <r>
    <n v="1"/>
    <x v="9"/>
    <x v="2"/>
    <x v="8"/>
  </r>
  <r>
    <n v="1"/>
    <x v="9"/>
    <x v="2"/>
    <x v="8"/>
  </r>
  <r>
    <n v="1"/>
    <x v="9"/>
    <x v="2"/>
    <x v="8"/>
  </r>
  <r>
    <n v="1"/>
    <x v="9"/>
    <x v="2"/>
    <x v="9"/>
  </r>
  <r>
    <n v="1"/>
    <x v="9"/>
    <x v="2"/>
    <x v="19"/>
  </r>
  <r>
    <n v="1"/>
    <x v="9"/>
    <x v="2"/>
    <x v="19"/>
  </r>
  <r>
    <n v="1"/>
    <x v="10"/>
    <x v="3"/>
    <x v="22"/>
  </r>
  <r>
    <n v="1"/>
    <x v="10"/>
    <x v="3"/>
    <x v="22"/>
  </r>
  <r>
    <n v="1"/>
    <x v="10"/>
    <x v="3"/>
    <x v="20"/>
  </r>
  <r>
    <n v="1"/>
    <x v="10"/>
    <x v="3"/>
    <x v="17"/>
  </r>
  <r>
    <n v="1"/>
    <x v="10"/>
    <x v="3"/>
    <x v="17"/>
  </r>
  <r>
    <n v="1"/>
    <x v="10"/>
    <x v="3"/>
    <x v="2"/>
  </r>
  <r>
    <n v="1"/>
    <x v="10"/>
    <x v="3"/>
    <x v="2"/>
  </r>
  <r>
    <n v="1"/>
    <x v="10"/>
    <x v="3"/>
    <x v="2"/>
  </r>
  <r>
    <n v="1"/>
    <x v="10"/>
    <x v="3"/>
    <x v="2"/>
  </r>
  <r>
    <n v="1"/>
    <x v="10"/>
    <x v="3"/>
    <x v="2"/>
  </r>
  <r>
    <n v="1"/>
    <x v="10"/>
    <x v="3"/>
    <x v="2"/>
  </r>
  <r>
    <n v="1"/>
    <x v="10"/>
    <x v="3"/>
    <x v="4"/>
  </r>
  <r>
    <n v="1"/>
    <x v="10"/>
    <x v="3"/>
    <x v="12"/>
  </r>
  <r>
    <n v="1"/>
    <x v="10"/>
    <x v="3"/>
    <x v="12"/>
  </r>
  <r>
    <n v="1"/>
    <x v="10"/>
    <x v="3"/>
    <x v="7"/>
  </r>
  <r>
    <n v="1"/>
    <x v="10"/>
    <x v="3"/>
    <x v="7"/>
  </r>
  <r>
    <n v="1"/>
    <x v="10"/>
    <x v="3"/>
    <x v="7"/>
  </r>
  <r>
    <n v="1"/>
    <x v="10"/>
    <x v="3"/>
    <x v="7"/>
  </r>
  <r>
    <n v="1"/>
    <x v="10"/>
    <x v="3"/>
    <x v="13"/>
  </r>
  <r>
    <n v="1"/>
    <x v="10"/>
    <x v="3"/>
    <x v="13"/>
  </r>
  <r>
    <n v="1"/>
    <x v="10"/>
    <x v="3"/>
    <x v="13"/>
  </r>
  <r>
    <n v="1"/>
    <x v="10"/>
    <x v="3"/>
    <x v="14"/>
  </r>
  <r>
    <n v="1"/>
    <x v="10"/>
    <x v="3"/>
    <x v="14"/>
  </r>
  <r>
    <n v="1"/>
    <x v="10"/>
    <x v="3"/>
    <x v="14"/>
  </r>
  <r>
    <n v="1"/>
    <x v="10"/>
    <x v="3"/>
    <x v="14"/>
  </r>
  <r>
    <n v="1"/>
    <x v="10"/>
    <x v="3"/>
    <x v="14"/>
  </r>
  <r>
    <n v="1"/>
    <x v="10"/>
    <x v="3"/>
    <x v="14"/>
  </r>
  <r>
    <n v="1"/>
    <x v="10"/>
    <x v="3"/>
    <x v="14"/>
  </r>
  <r>
    <n v="1"/>
    <x v="10"/>
    <x v="3"/>
    <x v="15"/>
  </r>
  <r>
    <n v="1"/>
    <x v="10"/>
    <x v="3"/>
    <x v="15"/>
  </r>
  <r>
    <n v="1"/>
    <x v="10"/>
    <x v="3"/>
    <x v="15"/>
  </r>
  <r>
    <n v="1"/>
    <x v="10"/>
    <x v="3"/>
    <x v="15"/>
  </r>
  <r>
    <n v="1"/>
    <x v="10"/>
    <x v="3"/>
    <x v="15"/>
  </r>
  <r>
    <n v="1"/>
    <x v="10"/>
    <x v="3"/>
    <x v="15"/>
  </r>
  <r>
    <n v="1"/>
    <x v="10"/>
    <x v="3"/>
    <x v="15"/>
  </r>
  <r>
    <n v="1"/>
    <x v="10"/>
    <x v="3"/>
    <x v="15"/>
  </r>
  <r>
    <n v="1"/>
    <x v="10"/>
    <x v="3"/>
    <x v="15"/>
  </r>
  <r>
    <n v="1"/>
    <x v="10"/>
    <x v="3"/>
    <x v="15"/>
  </r>
  <r>
    <n v="1"/>
    <x v="10"/>
    <x v="3"/>
    <x v="15"/>
  </r>
  <r>
    <n v="1"/>
    <x v="10"/>
    <x v="3"/>
    <x v="15"/>
  </r>
  <r>
    <n v="1"/>
    <x v="10"/>
    <x v="3"/>
    <x v="15"/>
  </r>
  <r>
    <n v="1"/>
    <x v="10"/>
    <x v="3"/>
    <x v="19"/>
  </r>
  <r>
    <n v="1"/>
    <x v="11"/>
    <x v="4"/>
    <x v="20"/>
  </r>
  <r>
    <n v="1"/>
    <x v="11"/>
    <x v="4"/>
    <x v="11"/>
  </r>
  <r>
    <n v="1"/>
    <x v="11"/>
    <x v="4"/>
    <x v="11"/>
  </r>
  <r>
    <n v="1"/>
    <x v="11"/>
    <x v="4"/>
    <x v="2"/>
  </r>
  <r>
    <n v="1"/>
    <x v="11"/>
    <x v="4"/>
    <x v="3"/>
  </r>
  <r>
    <n v="1"/>
    <x v="11"/>
    <x v="4"/>
    <x v="3"/>
  </r>
  <r>
    <n v="1"/>
    <x v="11"/>
    <x v="4"/>
    <x v="3"/>
  </r>
  <r>
    <n v="1"/>
    <x v="11"/>
    <x v="4"/>
    <x v="3"/>
  </r>
  <r>
    <n v="1"/>
    <x v="11"/>
    <x v="4"/>
    <x v="4"/>
  </r>
  <r>
    <n v="1"/>
    <x v="11"/>
    <x v="4"/>
    <x v="4"/>
  </r>
  <r>
    <n v="1"/>
    <x v="11"/>
    <x v="4"/>
    <x v="4"/>
  </r>
  <r>
    <n v="1"/>
    <x v="11"/>
    <x v="4"/>
    <x v="4"/>
  </r>
  <r>
    <n v="1"/>
    <x v="11"/>
    <x v="4"/>
    <x v="4"/>
  </r>
  <r>
    <n v="1"/>
    <x v="11"/>
    <x v="4"/>
    <x v="4"/>
  </r>
  <r>
    <n v="1"/>
    <x v="11"/>
    <x v="4"/>
    <x v="12"/>
  </r>
  <r>
    <n v="1"/>
    <x v="11"/>
    <x v="4"/>
    <x v="12"/>
  </r>
  <r>
    <n v="1"/>
    <x v="11"/>
    <x v="4"/>
    <x v="12"/>
  </r>
  <r>
    <n v="1"/>
    <x v="11"/>
    <x v="4"/>
    <x v="12"/>
  </r>
  <r>
    <n v="1"/>
    <x v="11"/>
    <x v="4"/>
    <x v="12"/>
  </r>
  <r>
    <n v="1"/>
    <x v="11"/>
    <x v="4"/>
    <x v="12"/>
  </r>
  <r>
    <n v="1"/>
    <x v="11"/>
    <x v="4"/>
    <x v="12"/>
  </r>
  <r>
    <n v="1"/>
    <x v="11"/>
    <x v="4"/>
    <x v="12"/>
  </r>
  <r>
    <n v="1"/>
    <x v="11"/>
    <x v="4"/>
    <x v="12"/>
  </r>
  <r>
    <n v="1"/>
    <x v="11"/>
    <x v="4"/>
    <x v="6"/>
  </r>
  <r>
    <n v="1"/>
    <x v="11"/>
    <x v="4"/>
    <x v="6"/>
  </r>
  <r>
    <n v="1"/>
    <x v="11"/>
    <x v="4"/>
    <x v="6"/>
  </r>
  <r>
    <n v="1"/>
    <x v="11"/>
    <x v="4"/>
    <x v="6"/>
  </r>
  <r>
    <n v="1"/>
    <x v="11"/>
    <x v="4"/>
    <x v="6"/>
  </r>
  <r>
    <n v="1"/>
    <x v="11"/>
    <x v="4"/>
    <x v="6"/>
  </r>
  <r>
    <n v="1"/>
    <x v="11"/>
    <x v="4"/>
    <x v="6"/>
  </r>
  <r>
    <n v="1"/>
    <x v="11"/>
    <x v="4"/>
    <x v="6"/>
  </r>
  <r>
    <n v="1"/>
    <x v="11"/>
    <x v="4"/>
    <x v="6"/>
  </r>
  <r>
    <n v="1"/>
    <x v="11"/>
    <x v="4"/>
    <x v="6"/>
  </r>
  <r>
    <n v="1"/>
    <x v="11"/>
    <x v="4"/>
    <x v="6"/>
  </r>
  <r>
    <n v="1"/>
    <x v="11"/>
    <x v="4"/>
    <x v="6"/>
  </r>
  <r>
    <n v="1"/>
    <x v="11"/>
    <x v="4"/>
    <x v="6"/>
  </r>
  <r>
    <n v="1"/>
    <x v="11"/>
    <x v="4"/>
    <x v="7"/>
  </r>
  <r>
    <n v="1"/>
    <x v="11"/>
    <x v="4"/>
    <x v="7"/>
  </r>
  <r>
    <n v="1"/>
    <x v="11"/>
    <x v="4"/>
    <x v="7"/>
  </r>
  <r>
    <n v="1"/>
    <x v="11"/>
    <x v="4"/>
    <x v="7"/>
  </r>
  <r>
    <n v="1"/>
    <x v="11"/>
    <x v="4"/>
    <x v="13"/>
  </r>
  <r>
    <n v="1"/>
    <x v="11"/>
    <x v="4"/>
    <x v="13"/>
  </r>
  <r>
    <n v="1"/>
    <x v="11"/>
    <x v="4"/>
    <x v="14"/>
  </r>
  <r>
    <n v="1"/>
    <x v="11"/>
    <x v="4"/>
    <x v="14"/>
  </r>
  <r>
    <n v="1"/>
    <x v="11"/>
    <x v="4"/>
    <x v="15"/>
  </r>
  <r>
    <n v="1"/>
    <x v="11"/>
    <x v="4"/>
    <x v="15"/>
  </r>
  <r>
    <n v="1"/>
    <x v="11"/>
    <x v="4"/>
    <x v="8"/>
  </r>
  <r>
    <n v="1"/>
    <x v="11"/>
    <x v="4"/>
    <x v="9"/>
  </r>
  <r>
    <n v="1"/>
    <x v="11"/>
    <x v="4"/>
    <x v="9"/>
  </r>
  <r>
    <n v="1"/>
    <x v="11"/>
    <x v="4"/>
    <x v="9"/>
  </r>
  <r>
    <n v="1"/>
    <x v="11"/>
    <x v="4"/>
    <x v="9"/>
  </r>
  <r>
    <n v="1"/>
    <x v="11"/>
    <x v="4"/>
    <x v="9"/>
  </r>
  <r>
    <n v="1"/>
    <x v="11"/>
    <x v="4"/>
    <x v="9"/>
  </r>
  <r>
    <n v="1"/>
    <x v="11"/>
    <x v="4"/>
    <x v="9"/>
  </r>
  <r>
    <n v="1"/>
    <x v="11"/>
    <x v="4"/>
    <x v="9"/>
  </r>
  <r>
    <n v="1"/>
    <x v="11"/>
    <x v="4"/>
    <x v="16"/>
  </r>
  <r>
    <n v="1"/>
    <x v="11"/>
    <x v="4"/>
    <x v="16"/>
  </r>
  <r>
    <n v="1"/>
    <x v="11"/>
    <x v="4"/>
    <x v="16"/>
  </r>
  <r>
    <n v="1"/>
    <x v="11"/>
    <x v="4"/>
    <x v="16"/>
  </r>
  <r>
    <n v="1"/>
    <x v="11"/>
    <x v="4"/>
    <x v="16"/>
  </r>
  <r>
    <n v="1"/>
    <x v="11"/>
    <x v="4"/>
    <x v="16"/>
  </r>
  <r>
    <n v="1"/>
    <x v="11"/>
    <x v="4"/>
    <x v="16"/>
  </r>
  <r>
    <n v="1"/>
    <x v="12"/>
    <x v="5"/>
    <x v="23"/>
  </r>
  <r>
    <n v="1"/>
    <x v="12"/>
    <x v="5"/>
    <x v="17"/>
  </r>
  <r>
    <n v="1"/>
    <x v="12"/>
    <x v="5"/>
    <x v="17"/>
  </r>
  <r>
    <n v="1"/>
    <x v="12"/>
    <x v="5"/>
    <x v="2"/>
  </r>
  <r>
    <n v="1"/>
    <x v="12"/>
    <x v="5"/>
    <x v="4"/>
  </r>
  <r>
    <n v="1"/>
    <x v="12"/>
    <x v="5"/>
    <x v="4"/>
  </r>
  <r>
    <n v="1"/>
    <x v="12"/>
    <x v="5"/>
    <x v="4"/>
  </r>
  <r>
    <n v="1"/>
    <x v="12"/>
    <x v="5"/>
    <x v="4"/>
  </r>
  <r>
    <n v="1"/>
    <x v="12"/>
    <x v="5"/>
    <x v="4"/>
  </r>
  <r>
    <n v="1"/>
    <x v="12"/>
    <x v="5"/>
    <x v="4"/>
  </r>
  <r>
    <n v="1"/>
    <x v="12"/>
    <x v="5"/>
    <x v="4"/>
  </r>
  <r>
    <n v="1"/>
    <x v="12"/>
    <x v="5"/>
    <x v="4"/>
  </r>
  <r>
    <n v="1"/>
    <x v="12"/>
    <x v="5"/>
    <x v="4"/>
  </r>
  <r>
    <n v="1"/>
    <x v="12"/>
    <x v="5"/>
    <x v="4"/>
  </r>
  <r>
    <n v="1"/>
    <x v="12"/>
    <x v="5"/>
    <x v="4"/>
  </r>
  <r>
    <n v="1"/>
    <x v="12"/>
    <x v="5"/>
    <x v="4"/>
  </r>
  <r>
    <n v="1"/>
    <x v="12"/>
    <x v="5"/>
    <x v="12"/>
  </r>
  <r>
    <n v="1"/>
    <x v="12"/>
    <x v="5"/>
    <x v="12"/>
  </r>
  <r>
    <n v="1"/>
    <x v="12"/>
    <x v="5"/>
    <x v="12"/>
  </r>
  <r>
    <n v="1"/>
    <x v="12"/>
    <x v="5"/>
    <x v="5"/>
  </r>
  <r>
    <n v="1"/>
    <x v="12"/>
    <x v="5"/>
    <x v="5"/>
  </r>
  <r>
    <n v="1"/>
    <x v="12"/>
    <x v="5"/>
    <x v="5"/>
  </r>
  <r>
    <n v="1"/>
    <x v="12"/>
    <x v="5"/>
    <x v="5"/>
  </r>
  <r>
    <n v="1"/>
    <x v="12"/>
    <x v="5"/>
    <x v="5"/>
  </r>
  <r>
    <n v="1"/>
    <x v="12"/>
    <x v="5"/>
    <x v="5"/>
  </r>
  <r>
    <n v="1"/>
    <x v="12"/>
    <x v="5"/>
    <x v="5"/>
  </r>
  <r>
    <n v="1"/>
    <x v="12"/>
    <x v="5"/>
    <x v="6"/>
  </r>
  <r>
    <n v="1"/>
    <x v="12"/>
    <x v="5"/>
    <x v="6"/>
  </r>
  <r>
    <n v="1"/>
    <x v="12"/>
    <x v="5"/>
    <x v="7"/>
  </r>
  <r>
    <n v="1"/>
    <x v="12"/>
    <x v="5"/>
    <x v="7"/>
  </r>
  <r>
    <n v="1"/>
    <x v="12"/>
    <x v="5"/>
    <x v="7"/>
  </r>
  <r>
    <n v="1"/>
    <x v="12"/>
    <x v="5"/>
    <x v="7"/>
  </r>
  <r>
    <n v="1"/>
    <x v="12"/>
    <x v="5"/>
    <x v="7"/>
  </r>
  <r>
    <n v="1"/>
    <x v="12"/>
    <x v="5"/>
    <x v="7"/>
  </r>
  <r>
    <n v="1"/>
    <x v="12"/>
    <x v="5"/>
    <x v="7"/>
  </r>
  <r>
    <n v="1"/>
    <x v="12"/>
    <x v="5"/>
    <x v="7"/>
  </r>
  <r>
    <n v="1"/>
    <x v="12"/>
    <x v="5"/>
    <x v="13"/>
  </r>
  <r>
    <n v="1"/>
    <x v="12"/>
    <x v="5"/>
    <x v="13"/>
  </r>
  <r>
    <n v="1"/>
    <x v="12"/>
    <x v="5"/>
    <x v="13"/>
  </r>
  <r>
    <n v="1"/>
    <x v="12"/>
    <x v="5"/>
    <x v="13"/>
  </r>
  <r>
    <n v="1"/>
    <x v="12"/>
    <x v="5"/>
    <x v="13"/>
  </r>
  <r>
    <n v="1"/>
    <x v="12"/>
    <x v="5"/>
    <x v="14"/>
  </r>
  <r>
    <n v="1"/>
    <x v="12"/>
    <x v="5"/>
    <x v="14"/>
  </r>
  <r>
    <n v="1"/>
    <x v="12"/>
    <x v="5"/>
    <x v="14"/>
  </r>
  <r>
    <n v="1"/>
    <x v="12"/>
    <x v="5"/>
    <x v="14"/>
  </r>
  <r>
    <n v="1"/>
    <x v="12"/>
    <x v="5"/>
    <x v="15"/>
  </r>
  <r>
    <n v="1"/>
    <x v="12"/>
    <x v="5"/>
    <x v="8"/>
  </r>
  <r>
    <n v="1"/>
    <x v="12"/>
    <x v="5"/>
    <x v="8"/>
  </r>
  <r>
    <n v="1"/>
    <x v="12"/>
    <x v="5"/>
    <x v="8"/>
  </r>
  <r>
    <n v="1"/>
    <x v="12"/>
    <x v="5"/>
    <x v="8"/>
  </r>
  <r>
    <n v="1"/>
    <x v="12"/>
    <x v="5"/>
    <x v="8"/>
  </r>
  <r>
    <n v="1"/>
    <x v="12"/>
    <x v="5"/>
    <x v="9"/>
  </r>
  <r>
    <n v="1"/>
    <x v="12"/>
    <x v="5"/>
    <x v="9"/>
  </r>
  <r>
    <n v="1"/>
    <x v="12"/>
    <x v="5"/>
    <x v="9"/>
  </r>
  <r>
    <n v="1"/>
    <x v="12"/>
    <x v="5"/>
    <x v="9"/>
  </r>
  <r>
    <n v="1"/>
    <x v="12"/>
    <x v="5"/>
    <x v="9"/>
  </r>
  <r>
    <n v="1"/>
    <x v="12"/>
    <x v="5"/>
    <x v="9"/>
  </r>
  <r>
    <n v="1"/>
    <x v="12"/>
    <x v="5"/>
    <x v="9"/>
  </r>
  <r>
    <n v="1"/>
    <x v="12"/>
    <x v="5"/>
    <x v="9"/>
  </r>
  <r>
    <n v="1"/>
    <x v="12"/>
    <x v="5"/>
    <x v="16"/>
  </r>
  <r>
    <n v="1"/>
    <x v="12"/>
    <x v="5"/>
    <x v="16"/>
  </r>
  <r>
    <n v="1"/>
    <x v="12"/>
    <x v="5"/>
    <x v="16"/>
  </r>
  <r>
    <n v="1"/>
    <x v="12"/>
    <x v="5"/>
    <x v="16"/>
  </r>
  <r>
    <n v="1"/>
    <x v="12"/>
    <x v="5"/>
    <x v="16"/>
  </r>
  <r>
    <n v="1"/>
    <x v="12"/>
    <x v="5"/>
    <x v="16"/>
  </r>
  <r>
    <n v="1"/>
    <x v="12"/>
    <x v="5"/>
    <x v="16"/>
  </r>
  <r>
    <n v="1"/>
    <x v="12"/>
    <x v="5"/>
    <x v="16"/>
  </r>
  <r>
    <n v="1"/>
    <x v="12"/>
    <x v="5"/>
    <x v="16"/>
  </r>
  <r>
    <n v="1"/>
    <x v="12"/>
    <x v="5"/>
    <x v="16"/>
  </r>
  <r>
    <n v="1"/>
    <x v="12"/>
    <x v="5"/>
    <x v="18"/>
  </r>
  <r>
    <n v="1"/>
    <x v="12"/>
    <x v="5"/>
    <x v="18"/>
  </r>
  <r>
    <n v="1"/>
    <x v="12"/>
    <x v="5"/>
    <x v="18"/>
  </r>
  <r>
    <n v="1"/>
    <x v="12"/>
    <x v="5"/>
    <x v="18"/>
  </r>
  <r>
    <n v="1"/>
    <x v="12"/>
    <x v="5"/>
    <x v="18"/>
  </r>
  <r>
    <n v="1"/>
    <x v="12"/>
    <x v="5"/>
    <x v="19"/>
  </r>
  <r>
    <n v="1"/>
    <x v="12"/>
    <x v="5"/>
    <x v="19"/>
  </r>
  <r>
    <n v="1"/>
    <x v="12"/>
    <x v="5"/>
    <x v="19"/>
  </r>
  <r>
    <n v="1"/>
    <x v="12"/>
    <x v="5"/>
    <x v="19"/>
  </r>
  <r>
    <n v="1"/>
    <x v="12"/>
    <x v="5"/>
    <x v="19"/>
  </r>
  <r>
    <n v="1"/>
    <x v="12"/>
    <x v="5"/>
    <x v="19"/>
  </r>
  <r>
    <n v="1"/>
    <x v="13"/>
    <x v="6"/>
    <x v="22"/>
  </r>
  <r>
    <n v="1"/>
    <x v="13"/>
    <x v="6"/>
    <x v="11"/>
  </r>
  <r>
    <n v="1"/>
    <x v="13"/>
    <x v="6"/>
    <x v="2"/>
  </r>
  <r>
    <n v="1"/>
    <x v="13"/>
    <x v="6"/>
    <x v="6"/>
  </r>
  <r>
    <n v="1"/>
    <x v="13"/>
    <x v="6"/>
    <x v="6"/>
  </r>
  <r>
    <n v="1"/>
    <x v="13"/>
    <x v="6"/>
    <x v="6"/>
  </r>
  <r>
    <n v="1"/>
    <x v="13"/>
    <x v="6"/>
    <x v="6"/>
  </r>
  <r>
    <n v="1"/>
    <x v="13"/>
    <x v="6"/>
    <x v="6"/>
  </r>
  <r>
    <n v="1"/>
    <x v="13"/>
    <x v="6"/>
    <x v="7"/>
  </r>
  <r>
    <n v="1"/>
    <x v="13"/>
    <x v="6"/>
    <x v="13"/>
  </r>
  <r>
    <n v="1"/>
    <x v="13"/>
    <x v="6"/>
    <x v="13"/>
  </r>
  <r>
    <n v="1"/>
    <x v="13"/>
    <x v="6"/>
    <x v="14"/>
  </r>
  <r>
    <n v="1"/>
    <x v="13"/>
    <x v="6"/>
    <x v="8"/>
  </r>
  <r>
    <n v="1"/>
    <x v="13"/>
    <x v="6"/>
    <x v="8"/>
  </r>
  <r>
    <n v="1"/>
    <x v="13"/>
    <x v="6"/>
    <x v="9"/>
  </r>
  <r>
    <n v="1"/>
    <x v="13"/>
    <x v="6"/>
    <x v="16"/>
  </r>
  <r>
    <n v="1"/>
    <x v="13"/>
    <x v="6"/>
    <x v="16"/>
  </r>
  <r>
    <n v="1"/>
    <x v="13"/>
    <x v="6"/>
    <x v="16"/>
  </r>
  <r>
    <n v="1"/>
    <x v="13"/>
    <x v="6"/>
    <x v="18"/>
  </r>
  <r>
    <n v="1"/>
    <x v="13"/>
    <x v="6"/>
    <x v="19"/>
  </r>
  <r>
    <n v="1"/>
    <x v="13"/>
    <x v="6"/>
    <x v="19"/>
  </r>
  <r>
    <n v="1"/>
    <x v="13"/>
    <x v="6"/>
    <x v="19"/>
  </r>
  <r>
    <n v="1"/>
    <x v="14"/>
    <x v="0"/>
    <x v="1"/>
  </r>
  <r>
    <n v="1"/>
    <x v="14"/>
    <x v="0"/>
    <x v="17"/>
  </r>
  <r>
    <n v="1"/>
    <x v="14"/>
    <x v="0"/>
    <x v="17"/>
  </r>
  <r>
    <n v="1"/>
    <x v="14"/>
    <x v="0"/>
    <x v="11"/>
  </r>
  <r>
    <n v="1"/>
    <x v="14"/>
    <x v="0"/>
    <x v="3"/>
  </r>
  <r>
    <n v="1"/>
    <x v="14"/>
    <x v="0"/>
    <x v="3"/>
  </r>
  <r>
    <n v="1"/>
    <x v="14"/>
    <x v="0"/>
    <x v="3"/>
  </r>
  <r>
    <n v="1"/>
    <x v="14"/>
    <x v="0"/>
    <x v="3"/>
  </r>
  <r>
    <n v="1"/>
    <x v="14"/>
    <x v="0"/>
    <x v="3"/>
  </r>
  <r>
    <n v="1"/>
    <x v="14"/>
    <x v="0"/>
    <x v="3"/>
  </r>
  <r>
    <n v="1"/>
    <x v="14"/>
    <x v="0"/>
    <x v="3"/>
  </r>
  <r>
    <n v="1"/>
    <x v="14"/>
    <x v="0"/>
    <x v="3"/>
  </r>
  <r>
    <n v="1"/>
    <x v="14"/>
    <x v="0"/>
    <x v="3"/>
  </r>
  <r>
    <n v="1"/>
    <x v="14"/>
    <x v="0"/>
    <x v="3"/>
  </r>
  <r>
    <n v="1"/>
    <x v="14"/>
    <x v="0"/>
    <x v="3"/>
  </r>
  <r>
    <n v="1"/>
    <x v="14"/>
    <x v="0"/>
    <x v="3"/>
  </r>
  <r>
    <n v="1"/>
    <x v="14"/>
    <x v="0"/>
    <x v="3"/>
  </r>
  <r>
    <n v="1"/>
    <x v="14"/>
    <x v="0"/>
    <x v="3"/>
  </r>
  <r>
    <n v="1"/>
    <x v="14"/>
    <x v="0"/>
    <x v="3"/>
  </r>
  <r>
    <n v="1"/>
    <x v="14"/>
    <x v="0"/>
    <x v="4"/>
  </r>
  <r>
    <n v="1"/>
    <x v="14"/>
    <x v="0"/>
    <x v="4"/>
  </r>
  <r>
    <n v="1"/>
    <x v="14"/>
    <x v="0"/>
    <x v="4"/>
  </r>
  <r>
    <n v="1"/>
    <x v="14"/>
    <x v="0"/>
    <x v="4"/>
  </r>
  <r>
    <n v="1"/>
    <x v="14"/>
    <x v="0"/>
    <x v="4"/>
  </r>
  <r>
    <n v="1"/>
    <x v="14"/>
    <x v="0"/>
    <x v="4"/>
  </r>
  <r>
    <n v="1"/>
    <x v="14"/>
    <x v="0"/>
    <x v="12"/>
  </r>
  <r>
    <n v="1"/>
    <x v="14"/>
    <x v="0"/>
    <x v="12"/>
  </r>
  <r>
    <n v="1"/>
    <x v="14"/>
    <x v="0"/>
    <x v="12"/>
  </r>
  <r>
    <n v="1"/>
    <x v="14"/>
    <x v="0"/>
    <x v="12"/>
  </r>
  <r>
    <n v="1"/>
    <x v="14"/>
    <x v="0"/>
    <x v="12"/>
  </r>
  <r>
    <n v="1"/>
    <x v="14"/>
    <x v="0"/>
    <x v="12"/>
  </r>
  <r>
    <n v="1"/>
    <x v="14"/>
    <x v="0"/>
    <x v="5"/>
  </r>
  <r>
    <n v="1"/>
    <x v="14"/>
    <x v="0"/>
    <x v="5"/>
  </r>
  <r>
    <n v="1"/>
    <x v="14"/>
    <x v="0"/>
    <x v="6"/>
  </r>
  <r>
    <n v="1"/>
    <x v="14"/>
    <x v="0"/>
    <x v="6"/>
  </r>
  <r>
    <n v="1"/>
    <x v="14"/>
    <x v="0"/>
    <x v="6"/>
  </r>
  <r>
    <n v="1"/>
    <x v="14"/>
    <x v="0"/>
    <x v="6"/>
  </r>
  <r>
    <n v="1"/>
    <x v="14"/>
    <x v="0"/>
    <x v="6"/>
  </r>
  <r>
    <n v="1"/>
    <x v="14"/>
    <x v="0"/>
    <x v="6"/>
  </r>
  <r>
    <n v="1"/>
    <x v="14"/>
    <x v="0"/>
    <x v="7"/>
  </r>
  <r>
    <n v="1"/>
    <x v="14"/>
    <x v="0"/>
    <x v="13"/>
  </r>
  <r>
    <n v="1"/>
    <x v="14"/>
    <x v="0"/>
    <x v="13"/>
  </r>
  <r>
    <n v="1"/>
    <x v="14"/>
    <x v="0"/>
    <x v="13"/>
  </r>
  <r>
    <n v="1"/>
    <x v="14"/>
    <x v="0"/>
    <x v="13"/>
  </r>
  <r>
    <n v="1"/>
    <x v="14"/>
    <x v="0"/>
    <x v="13"/>
  </r>
  <r>
    <n v="1"/>
    <x v="14"/>
    <x v="0"/>
    <x v="13"/>
  </r>
  <r>
    <n v="1"/>
    <x v="14"/>
    <x v="0"/>
    <x v="14"/>
  </r>
  <r>
    <n v="1"/>
    <x v="14"/>
    <x v="0"/>
    <x v="14"/>
  </r>
  <r>
    <n v="1"/>
    <x v="14"/>
    <x v="0"/>
    <x v="14"/>
  </r>
  <r>
    <n v="1"/>
    <x v="14"/>
    <x v="0"/>
    <x v="15"/>
  </r>
  <r>
    <n v="1"/>
    <x v="14"/>
    <x v="0"/>
    <x v="15"/>
  </r>
  <r>
    <n v="1"/>
    <x v="14"/>
    <x v="0"/>
    <x v="15"/>
  </r>
  <r>
    <n v="1"/>
    <x v="14"/>
    <x v="0"/>
    <x v="15"/>
  </r>
  <r>
    <n v="1"/>
    <x v="14"/>
    <x v="0"/>
    <x v="15"/>
  </r>
  <r>
    <n v="1"/>
    <x v="14"/>
    <x v="0"/>
    <x v="8"/>
  </r>
  <r>
    <n v="1"/>
    <x v="14"/>
    <x v="0"/>
    <x v="8"/>
  </r>
  <r>
    <n v="1"/>
    <x v="14"/>
    <x v="0"/>
    <x v="8"/>
  </r>
  <r>
    <n v="1"/>
    <x v="14"/>
    <x v="0"/>
    <x v="8"/>
  </r>
  <r>
    <n v="1"/>
    <x v="14"/>
    <x v="0"/>
    <x v="8"/>
  </r>
  <r>
    <n v="1"/>
    <x v="14"/>
    <x v="0"/>
    <x v="8"/>
  </r>
  <r>
    <n v="1"/>
    <x v="14"/>
    <x v="0"/>
    <x v="8"/>
  </r>
  <r>
    <n v="1"/>
    <x v="14"/>
    <x v="0"/>
    <x v="9"/>
  </r>
  <r>
    <n v="1"/>
    <x v="14"/>
    <x v="0"/>
    <x v="9"/>
  </r>
  <r>
    <n v="1"/>
    <x v="14"/>
    <x v="0"/>
    <x v="9"/>
  </r>
  <r>
    <n v="1"/>
    <x v="14"/>
    <x v="0"/>
    <x v="9"/>
  </r>
  <r>
    <n v="1"/>
    <x v="14"/>
    <x v="0"/>
    <x v="16"/>
  </r>
  <r>
    <n v="1"/>
    <x v="14"/>
    <x v="0"/>
    <x v="16"/>
  </r>
  <r>
    <n v="1"/>
    <x v="14"/>
    <x v="0"/>
    <x v="16"/>
  </r>
  <r>
    <n v="1"/>
    <x v="14"/>
    <x v="0"/>
    <x v="16"/>
  </r>
  <r>
    <n v="1"/>
    <x v="14"/>
    <x v="0"/>
    <x v="16"/>
  </r>
  <r>
    <n v="1"/>
    <x v="14"/>
    <x v="0"/>
    <x v="16"/>
  </r>
  <r>
    <n v="1"/>
    <x v="14"/>
    <x v="0"/>
    <x v="16"/>
  </r>
  <r>
    <n v="1"/>
    <x v="14"/>
    <x v="0"/>
    <x v="16"/>
  </r>
  <r>
    <n v="1"/>
    <x v="14"/>
    <x v="0"/>
    <x v="16"/>
  </r>
  <r>
    <n v="1"/>
    <x v="14"/>
    <x v="0"/>
    <x v="16"/>
  </r>
  <r>
    <n v="1"/>
    <x v="14"/>
    <x v="0"/>
    <x v="16"/>
  </r>
  <r>
    <n v="1"/>
    <x v="15"/>
    <x v="1"/>
    <x v="17"/>
  </r>
  <r>
    <n v="1"/>
    <x v="15"/>
    <x v="1"/>
    <x v="17"/>
  </r>
  <r>
    <n v="1"/>
    <x v="15"/>
    <x v="1"/>
    <x v="17"/>
  </r>
  <r>
    <n v="1"/>
    <x v="15"/>
    <x v="1"/>
    <x v="11"/>
  </r>
  <r>
    <n v="1"/>
    <x v="15"/>
    <x v="1"/>
    <x v="11"/>
  </r>
  <r>
    <n v="1"/>
    <x v="15"/>
    <x v="1"/>
    <x v="11"/>
  </r>
  <r>
    <n v="1"/>
    <x v="15"/>
    <x v="1"/>
    <x v="2"/>
  </r>
  <r>
    <n v="1"/>
    <x v="15"/>
    <x v="1"/>
    <x v="3"/>
  </r>
  <r>
    <n v="1"/>
    <x v="15"/>
    <x v="1"/>
    <x v="3"/>
  </r>
  <r>
    <n v="1"/>
    <x v="15"/>
    <x v="1"/>
    <x v="3"/>
  </r>
  <r>
    <n v="1"/>
    <x v="15"/>
    <x v="1"/>
    <x v="12"/>
  </r>
  <r>
    <n v="1"/>
    <x v="15"/>
    <x v="1"/>
    <x v="12"/>
  </r>
  <r>
    <n v="1"/>
    <x v="15"/>
    <x v="1"/>
    <x v="12"/>
  </r>
  <r>
    <n v="1"/>
    <x v="15"/>
    <x v="1"/>
    <x v="12"/>
  </r>
  <r>
    <n v="1"/>
    <x v="15"/>
    <x v="1"/>
    <x v="12"/>
  </r>
  <r>
    <n v="1"/>
    <x v="15"/>
    <x v="1"/>
    <x v="12"/>
  </r>
  <r>
    <n v="1"/>
    <x v="15"/>
    <x v="1"/>
    <x v="5"/>
  </r>
  <r>
    <n v="1"/>
    <x v="15"/>
    <x v="1"/>
    <x v="5"/>
  </r>
  <r>
    <n v="1"/>
    <x v="15"/>
    <x v="1"/>
    <x v="5"/>
  </r>
  <r>
    <n v="1"/>
    <x v="15"/>
    <x v="1"/>
    <x v="6"/>
  </r>
  <r>
    <n v="1"/>
    <x v="15"/>
    <x v="1"/>
    <x v="13"/>
  </r>
  <r>
    <n v="1"/>
    <x v="15"/>
    <x v="1"/>
    <x v="13"/>
  </r>
  <r>
    <n v="1"/>
    <x v="15"/>
    <x v="1"/>
    <x v="13"/>
  </r>
  <r>
    <n v="1"/>
    <x v="15"/>
    <x v="1"/>
    <x v="13"/>
  </r>
  <r>
    <n v="1"/>
    <x v="15"/>
    <x v="1"/>
    <x v="13"/>
  </r>
  <r>
    <n v="1"/>
    <x v="15"/>
    <x v="1"/>
    <x v="13"/>
  </r>
  <r>
    <n v="1"/>
    <x v="15"/>
    <x v="1"/>
    <x v="13"/>
  </r>
  <r>
    <n v="1"/>
    <x v="15"/>
    <x v="1"/>
    <x v="13"/>
  </r>
  <r>
    <n v="1"/>
    <x v="15"/>
    <x v="1"/>
    <x v="13"/>
  </r>
  <r>
    <n v="1"/>
    <x v="15"/>
    <x v="1"/>
    <x v="13"/>
  </r>
  <r>
    <n v="1"/>
    <x v="15"/>
    <x v="1"/>
    <x v="13"/>
  </r>
  <r>
    <n v="1"/>
    <x v="15"/>
    <x v="1"/>
    <x v="15"/>
  </r>
  <r>
    <n v="1"/>
    <x v="15"/>
    <x v="1"/>
    <x v="15"/>
  </r>
  <r>
    <n v="1"/>
    <x v="15"/>
    <x v="1"/>
    <x v="15"/>
  </r>
  <r>
    <n v="1"/>
    <x v="15"/>
    <x v="1"/>
    <x v="15"/>
  </r>
  <r>
    <n v="1"/>
    <x v="15"/>
    <x v="1"/>
    <x v="15"/>
  </r>
  <r>
    <n v="1"/>
    <x v="15"/>
    <x v="1"/>
    <x v="8"/>
  </r>
  <r>
    <n v="1"/>
    <x v="15"/>
    <x v="1"/>
    <x v="8"/>
  </r>
  <r>
    <n v="1"/>
    <x v="15"/>
    <x v="1"/>
    <x v="8"/>
  </r>
  <r>
    <n v="1"/>
    <x v="15"/>
    <x v="1"/>
    <x v="8"/>
  </r>
  <r>
    <n v="1"/>
    <x v="15"/>
    <x v="1"/>
    <x v="8"/>
  </r>
  <r>
    <n v="1"/>
    <x v="15"/>
    <x v="1"/>
    <x v="9"/>
  </r>
  <r>
    <n v="1"/>
    <x v="15"/>
    <x v="1"/>
    <x v="16"/>
  </r>
  <r>
    <n v="1"/>
    <x v="15"/>
    <x v="1"/>
    <x v="16"/>
  </r>
  <r>
    <n v="1"/>
    <x v="16"/>
    <x v="2"/>
    <x v="1"/>
  </r>
  <r>
    <n v="1"/>
    <x v="16"/>
    <x v="2"/>
    <x v="11"/>
  </r>
  <r>
    <n v="1"/>
    <x v="16"/>
    <x v="2"/>
    <x v="3"/>
  </r>
  <r>
    <n v="1"/>
    <x v="16"/>
    <x v="2"/>
    <x v="3"/>
  </r>
  <r>
    <n v="1"/>
    <x v="16"/>
    <x v="2"/>
    <x v="4"/>
  </r>
  <r>
    <n v="1"/>
    <x v="16"/>
    <x v="2"/>
    <x v="5"/>
  </r>
  <r>
    <n v="1"/>
    <x v="16"/>
    <x v="2"/>
    <x v="5"/>
  </r>
  <r>
    <n v="1"/>
    <x v="16"/>
    <x v="2"/>
    <x v="5"/>
  </r>
  <r>
    <n v="1"/>
    <x v="16"/>
    <x v="2"/>
    <x v="5"/>
  </r>
  <r>
    <n v="1"/>
    <x v="16"/>
    <x v="2"/>
    <x v="5"/>
  </r>
  <r>
    <n v="1"/>
    <x v="16"/>
    <x v="2"/>
    <x v="5"/>
  </r>
  <r>
    <n v="1"/>
    <x v="16"/>
    <x v="2"/>
    <x v="5"/>
  </r>
  <r>
    <n v="1"/>
    <x v="16"/>
    <x v="2"/>
    <x v="6"/>
  </r>
  <r>
    <n v="1"/>
    <x v="16"/>
    <x v="2"/>
    <x v="6"/>
  </r>
  <r>
    <n v="1"/>
    <x v="16"/>
    <x v="2"/>
    <x v="6"/>
  </r>
  <r>
    <n v="1"/>
    <x v="16"/>
    <x v="2"/>
    <x v="6"/>
  </r>
  <r>
    <n v="1"/>
    <x v="16"/>
    <x v="2"/>
    <x v="13"/>
  </r>
  <r>
    <n v="1"/>
    <x v="16"/>
    <x v="2"/>
    <x v="13"/>
  </r>
  <r>
    <n v="1"/>
    <x v="16"/>
    <x v="2"/>
    <x v="13"/>
  </r>
  <r>
    <n v="1"/>
    <x v="16"/>
    <x v="2"/>
    <x v="14"/>
  </r>
  <r>
    <n v="1"/>
    <x v="16"/>
    <x v="2"/>
    <x v="8"/>
  </r>
  <r>
    <n v="1"/>
    <x v="16"/>
    <x v="2"/>
    <x v="8"/>
  </r>
  <r>
    <n v="1"/>
    <x v="16"/>
    <x v="2"/>
    <x v="8"/>
  </r>
  <r>
    <n v="1"/>
    <x v="16"/>
    <x v="2"/>
    <x v="9"/>
  </r>
  <r>
    <n v="1"/>
    <x v="16"/>
    <x v="2"/>
    <x v="9"/>
  </r>
  <r>
    <n v="1"/>
    <x v="16"/>
    <x v="2"/>
    <x v="9"/>
  </r>
  <r>
    <n v="1"/>
    <x v="16"/>
    <x v="2"/>
    <x v="9"/>
  </r>
  <r>
    <n v="1"/>
    <x v="16"/>
    <x v="2"/>
    <x v="9"/>
  </r>
  <r>
    <n v="1"/>
    <x v="16"/>
    <x v="2"/>
    <x v="9"/>
  </r>
  <r>
    <n v="1"/>
    <x v="16"/>
    <x v="2"/>
    <x v="19"/>
  </r>
  <r>
    <n v="1"/>
    <x v="16"/>
    <x v="2"/>
    <x v="19"/>
  </r>
  <r>
    <n v="1"/>
    <x v="16"/>
    <x v="2"/>
    <x v="19"/>
  </r>
  <r>
    <n v="1"/>
    <x v="16"/>
    <x v="2"/>
    <x v="19"/>
  </r>
  <r>
    <n v="1"/>
    <x v="17"/>
    <x v="3"/>
    <x v="23"/>
  </r>
  <r>
    <n v="1"/>
    <x v="17"/>
    <x v="3"/>
    <x v="23"/>
  </r>
  <r>
    <n v="1"/>
    <x v="17"/>
    <x v="3"/>
    <x v="23"/>
  </r>
  <r>
    <n v="1"/>
    <x v="17"/>
    <x v="3"/>
    <x v="23"/>
  </r>
  <r>
    <n v="1"/>
    <x v="17"/>
    <x v="3"/>
    <x v="1"/>
  </r>
  <r>
    <n v="1"/>
    <x v="17"/>
    <x v="3"/>
    <x v="17"/>
  </r>
  <r>
    <n v="1"/>
    <x v="17"/>
    <x v="3"/>
    <x v="11"/>
  </r>
  <r>
    <n v="1"/>
    <x v="17"/>
    <x v="3"/>
    <x v="11"/>
  </r>
  <r>
    <n v="1"/>
    <x v="17"/>
    <x v="3"/>
    <x v="11"/>
  </r>
  <r>
    <n v="1"/>
    <x v="17"/>
    <x v="3"/>
    <x v="11"/>
  </r>
  <r>
    <n v="1"/>
    <x v="17"/>
    <x v="3"/>
    <x v="2"/>
  </r>
  <r>
    <n v="1"/>
    <x v="17"/>
    <x v="3"/>
    <x v="2"/>
  </r>
  <r>
    <n v="1"/>
    <x v="17"/>
    <x v="3"/>
    <x v="2"/>
  </r>
  <r>
    <n v="1"/>
    <x v="17"/>
    <x v="3"/>
    <x v="3"/>
  </r>
  <r>
    <n v="1"/>
    <x v="17"/>
    <x v="3"/>
    <x v="3"/>
  </r>
  <r>
    <n v="1"/>
    <x v="17"/>
    <x v="3"/>
    <x v="4"/>
  </r>
  <r>
    <n v="1"/>
    <x v="17"/>
    <x v="3"/>
    <x v="4"/>
  </r>
  <r>
    <n v="1"/>
    <x v="17"/>
    <x v="3"/>
    <x v="4"/>
  </r>
  <r>
    <n v="1"/>
    <x v="17"/>
    <x v="3"/>
    <x v="4"/>
  </r>
  <r>
    <n v="1"/>
    <x v="17"/>
    <x v="3"/>
    <x v="4"/>
  </r>
  <r>
    <n v="1"/>
    <x v="17"/>
    <x v="3"/>
    <x v="4"/>
  </r>
  <r>
    <n v="1"/>
    <x v="17"/>
    <x v="3"/>
    <x v="4"/>
  </r>
  <r>
    <n v="1"/>
    <x v="17"/>
    <x v="3"/>
    <x v="4"/>
  </r>
  <r>
    <n v="1"/>
    <x v="17"/>
    <x v="3"/>
    <x v="4"/>
  </r>
  <r>
    <n v="1"/>
    <x v="17"/>
    <x v="3"/>
    <x v="12"/>
  </r>
  <r>
    <n v="1"/>
    <x v="17"/>
    <x v="3"/>
    <x v="5"/>
  </r>
  <r>
    <n v="1"/>
    <x v="17"/>
    <x v="3"/>
    <x v="5"/>
  </r>
  <r>
    <n v="1"/>
    <x v="17"/>
    <x v="3"/>
    <x v="5"/>
  </r>
  <r>
    <n v="1"/>
    <x v="17"/>
    <x v="3"/>
    <x v="5"/>
  </r>
  <r>
    <n v="1"/>
    <x v="17"/>
    <x v="3"/>
    <x v="7"/>
  </r>
  <r>
    <n v="1"/>
    <x v="17"/>
    <x v="3"/>
    <x v="13"/>
  </r>
  <r>
    <n v="1"/>
    <x v="17"/>
    <x v="3"/>
    <x v="13"/>
  </r>
  <r>
    <n v="1"/>
    <x v="17"/>
    <x v="3"/>
    <x v="15"/>
  </r>
  <r>
    <n v="1"/>
    <x v="17"/>
    <x v="3"/>
    <x v="8"/>
  </r>
  <r>
    <n v="1"/>
    <x v="17"/>
    <x v="3"/>
    <x v="8"/>
  </r>
  <r>
    <n v="1"/>
    <x v="17"/>
    <x v="3"/>
    <x v="8"/>
  </r>
  <r>
    <n v="1"/>
    <x v="17"/>
    <x v="3"/>
    <x v="8"/>
  </r>
  <r>
    <n v="1"/>
    <x v="17"/>
    <x v="3"/>
    <x v="8"/>
  </r>
  <r>
    <n v="1"/>
    <x v="17"/>
    <x v="3"/>
    <x v="8"/>
  </r>
  <r>
    <n v="1"/>
    <x v="17"/>
    <x v="3"/>
    <x v="8"/>
  </r>
  <r>
    <n v="1"/>
    <x v="17"/>
    <x v="3"/>
    <x v="8"/>
  </r>
  <r>
    <n v="1"/>
    <x v="17"/>
    <x v="3"/>
    <x v="8"/>
  </r>
  <r>
    <n v="1"/>
    <x v="17"/>
    <x v="3"/>
    <x v="8"/>
  </r>
  <r>
    <n v="1"/>
    <x v="17"/>
    <x v="3"/>
    <x v="8"/>
  </r>
  <r>
    <n v="1"/>
    <x v="17"/>
    <x v="3"/>
    <x v="9"/>
  </r>
  <r>
    <n v="1"/>
    <x v="17"/>
    <x v="3"/>
    <x v="9"/>
  </r>
  <r>
    <n v="1"/>
    <x v="17"/>
    <x v="3"/>
    <x v="9"/>
  </r>
  <r>
    <n v="1"/>
    <x v="17"/>
    <x v="3"/>
    <x v="9"/>
  </r>
  <r>
    <n v="1"/>
    <x v="17"/>
    <x v="3"/>
    <x v="9"/>
  </r>
  <r>
    <n v="1"/>
    <x v="17"/>
    <x v="3"/>
    <x v="9"/>
  </r>
  <r>
    <n v="1"/>
    <x v="17"/>
    <x v="3"/>
    <x v="16"/>
  </r>
  <r>
    <n v="1"/>
    <x v="17"/>
    <x v="3"/>
    <x v="16"/>
  </r>
  <r>
    <n v="1"/>
    <x v="17"/>
    <x v="3"/>
    <x v="16"/>
  </r>
  <r>
    <n v="1"/>
    <x v="17"/>
    <x v="3"/>
    <x v="16"/>
  </r>
  <r>
    <n v="1"/>
    <x v="17"/>
    <x v="3"/>
    <x v="16"/>
  </r>
  <r>
    <n v="1"/>
    <x v="17"/>
    <x v="3"/>
    <x v="16"/>
  </r>
  <r>
    <n v="1"/>
    <x v="17"/>
    <x v="3"/>
    <x v="18"/>
  </r>
  <r>
    <n v="1"/>
    <x v="17"/>
    <x v="3"/>
    <x v="18"/>
  </r>
  <r>
    <n v="1"/>
    <x v="17"/>
    <x v="3"/>
    <x v="18"/>
  </r>
  <r>
    <n v="1"/>
    <x v="17"/>
    <x v="3"/>
    <x v="18"/>
  </r>
  <r>
    <n v="1"/>
    <x v="17"/>
    <x v="3"/>
    <x v="18"/>
  </r>
  <r>
    <n v="1"/>
    <x v="17"/>
    <x v="3"/>
    <x v="18"/>
  </r>
  <r>
    <n v="1"/>
    <x v="17"/>
    <x v="3"/>
    <x v="19"/>
  </r>
  <r>
    <n v="1"/>
    <x v="17"/>
    <x v="3"/>
    <x v="19"/>
  </r>
  <r>
    <n v="1"/>
    <x v="17"/>
    <x v="3"/>
    <x v="19"/>
  </r>
  <r>
    <n v="1"/>
    <x v="17"/>
    <x v="3"/>
    <x v="19"/>
  </r>
  <r>
    <n v="1"/>
    <x v="18"/>
    <x v="4"/>
    <x v="10"/>
  </r>
  <r>
    <n v="1"/>
    <x v="18"/>
    <x v="4"/>
    <x v="23"/>
  </r>
  <r>
    <n v="1"/>
    <x v="18"/>
    <x v="4"/>
    <x v="23"/>
  </r>
  <r>
    <n v="1"/>
    <x v="18"/>
    <x v="4"/>
    <x v="23"/>
  </r>
  <r>
    <n v="1"/>
    <x v="18"/>
    <x v="4"/>
    <x v="23"/>
  </r>
  <r>
    <n v="1"/>
    <x v="18"/>
    <x v="4"/>
    <x v="23"/>
  </r>
  <r>
    <n v="1"/>
    <x v="18"/>
    <x v="4"/>
    <x v="23"/>
  </r>
  <r>
    <n v="1"/>
    <x v="18"/>
    <x v="4"/>
    <x v="23"/>
  </r>
  <r>
    <n v="1"/>
    <x v="18"/>
    <x v="4"/>
    <x v="23"/>
  </r>
  <r>
    <n v="1"/>
    <x v="18"/>
    <x v="4"/>
    <x v="23"/>
  </r>
  <r>
    <n v="1"/>
    <x v="18"/>
    <x v="4"/>
    <x v="23"/>
  </r>
  <r>
    <n v="1"/>
    <x v="18"/>
    <x v="4"/>
    <x v="0"/>
  </r>
  <r>
    <n v="1"/>
    <x v="18"/>
    <x v="4"/>
    <x v="22"/>
  </r>
  <r>
    <n v="1"/>
    <x v="18"/>
    <x v="4"/>
    <x v="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11"/>
  </r>
  <r>
    <n v="1"/>
    <x v="18"/>
    <x v="4"/>
    <x v="2"/>
  </r>
  <r>
    <n v="1"/>
    <x v="18"/>
    <x v="4"/>
    <x v="2"/>
  </r>
  <r>
    <n v="1"/>
    <x v="18"/>
    <x v="4"/>
    <x v="2"/>
  </r>
  <r>
    <n v="1"/>
    <x v="18"/>
    <x v="4"/>
    <x v="2"/>
  </r>
  <r>
    <n v="1"/>
    <x v="18"/>
    <x v="4"/>
    <x v="2"/>
  </r>
  <r>
    <n v="1"/>
    <x v="18"/>
    <x v="4"/>
    <x v="2"/>
  </r>
  <r>
    <n v="1"/>
    <x v="18"/>
    <x v="4"/>
    <x v="2"/>
  </r>
  <r>
    <n v="1"/>
    <x v="18"/>
    <x v="4"/>
    <x v="2"/>
  </r>
  <r>
    <n v="1"/>
    <x v="18"/>
    <x v="4"/>
    <x v="3"/>
  </r>
  <r>
    <n v="1"/>
    <x v="18"/>
    <x v="4"/>
    <x v="3"/>
  </r>
  <r>
    <n v="1"/>
    <x v="18"/>
    <x v="4"/>
    <x v="3"/>
  </r>
  <r>
    <n v="1"/>
    <x v="18"/>
    <x v="4"/>
    <x v="3"/>
  </r>
  <r>
    <n v="1"/>
    <x v="18"/>
    <x v="4"/>
    <x v="3"/>
  </r>
  <r>
    <n v="1"/>
    <x v="18"/>
    <x v="4"/>
    <x v="4"/>
  </r>
  <r>
    <n v="1"/>
    <x v="18"/>
    <x v="4"/>
    <x v="4"/>
  </r>
  <r>
    <n v="1"/>
    <x v="18"/>
    <x v="4"/>
    <x v="4"/>
  </r>
  <r>
    <n v="1"/>
    <x v="18"/>
    <x v="4"/>
    <x v="4"/>
  </r>
  <r>
    <n v="1"/>
    <x v="18"/>
    <x v="4"/>
    <x v="4"/>
  </r>
  <r>
    <n v="1"/>
    <x v="18"/>
    <x v="4"/>
    <x v="4"/>
  </r>
  <r>
    <n v="1"/>
    <x v="18"/>
    <x v="4"/>
    <x v="4"/>
  </r>
  <r>
    <n v="1"/>
    <x v="18"/>
    <x v="4"/>
    <x v="12"/>
  </r>
  <r>
    <n v="1"/>
    <x v="18"/>
    <x v="4"/>
    <x v="5"/>
  </r>
  <r>
    <n v="1"/>
    <x v="18"/>
    <x v="4"/>
    <x v="6"/>
  </r>
  <r>
    <n v="1"/>
    <x v="18"/>
    <x v="4"/>
    <x v="6"/>
  </r>
  <r>
    <n v="1"/>
    <x v="18"/>
    <x v="4"/>
    <x v="7"/>
  </r>
  <r>
    <n v="1"/>
    <x v="18"/>
    <x v="4"/>
    <x v="7"/>
  </r>
  <r>
    <n v="1"/>
    <x v="18"/>
    <x v="4"/>
    <x v="7"/>
  </r>
  <r>
    <n v="1"/>
    <x v="18"/>
    <x v="4"/>
    <x v="13"/>
  </r>
  <r>
    <n v="1"/>
    <x v="18"/>
    <x v="4"/>
    <x v="13"/>
  </r>
  <r>
    <n v="1"/>
    <x v="18"/>
    <x v="4"/>
    <x v="13"/>
  </r>
  <r>
    <n v="1"/>
    <x v="18"/>
    <x v="4"/>
    <x v="13"/>
  </r>
  <r>
    <n v="1"/>
    <x v="18"/>
    <x v="4"/>
    <x v="13"/>
  </r>
  <r>
    <n v="1"/>
    <x v="18"/>
    <x v="4"/>
    <x v="13"/>
  </r>
  <r>
    <n v="1"/>
    <x v="18"/>
    <x v="4"/>
    <x v="13"/>
  </r>
  <r>
    <n v="1"/>
    <x v="18"/>
    <x v="4"/>
    <x v="13"/>
  </r>
  <r>
    <n v="1"/>
    <x v="18"/>
    <x v="4"/>
    <x v="13"/>
  </r>
  <r>
    <n v="1"/>
    <x v="18"/>
    <x v="4"/>
    <x v="14"/>
  </r>
  <r>
    <n v="1"/>
    <x v="18"/>
    <x v="4"/>
    <x v="14"/>
  </r>
  <r>
    <n v="1"/>
    <x v="18"/>
    <x v="4"/>
    <x v="14"/>
  </r>
  <r>
    <n v="1"/>
    <x v="18"/>
    <x v="4"/>
    <x v="15"/>
  </r>
  <r>
    <n v="1"/>
    <x v="18"/>
    <x v="4"/>
    <x v="15"/>
  </r>
  <r>
    <n v="1"/>
    <x v="18"/>
    <x v="4"/>
    <x v="8"/>
  </r>
  <r>
    <n v="1"/>
    <x v="18"/>
    <x v="4"/>
    <x v="9"/>
  </r>
  <r>
    <n v="1"/>
    <x v="18"/>
    <x v="4"/>
    <x v="9"/>
  </r>
  <r>
    <n v="1"/>
    <x v="18"/>
    <x v="4"/>
    <x v="18"/>
  </r>
  <r>
    <n v="1"/>
    <x v="18"/>
    <x v="4"/>
    <x v="18"/>
  </r>
  <r>
    <n v="1"/>
    <x v="18"/>
    <x v="4"/>
    <x v="18"/>
  </r>
  <r>
    <n v="1"/>
    <x v="18"/>
    <x v="4"/>
    <x v="19"/>
  </r>
  <r>
    <n v="1"/>
    <x v="18"/>
    <x v="4"/>
    <x v="19"/>
  </r>
  <r>
    <n v="1"/>
    <x v="18"/>
    <x v="4"/>
    <x v="19"/>
  </r>
  <r>
    <n v="1"/>
    <x v="18"/>
    <x v="4"/>
    <x v="21"/>
  </r>
  <r>
    <n v="1"/>
    <x v="19"/>
    <x v="5"/>
    <x v="20"/>
  </r>
  <r>
    <n v="1"/>
    <x v="19"/>
    <x v="5"/>
    <x v="1"/>
  </r>
  <r>
    <n v="1"/>
    <x v="19"/>
    <x v="5"/>
    <x v="1"/>
  </r>
  <r>
    <n v="1"/>
    <x v="19"/>
    <x v="5"/>
    <x v="2"/>
  </r>
  <r>
    <n v="1"/>
    <x v="19"/>
    <x v="5"/>
    <x v="2"/>
  </r>
  <r>
    <n v="1"/>
    <x v="19"/>
    <x v="5"/>
    <x v="2"/>
  </r>
  <r>
    <n v="1"/>
    <x v="19"/>
    <x v="5"/>
    <x v="2"/>
  </r>
  <r>
    <n v="1"/>
    <x v="19"/>
    <x v="5"/>
    <x v="2"/>
  </r>
  <r>
    <n v="1"/>
    <x v="19"/>
    <x v="5"/>
    <x v="2"/>
  </r>
  <r>
    <n v="1"/>
    <x v="19"/>
    <x v="5"/>
    <x v="2"/>
  </r>
  <r>
    <n v="1"/>
    <x v="19"/>
    <x v="5"/>
    <x v="2"/>
  </r>
  <r>
    <n v="1"/>
    <x v="19"/>
    <x v="5"/>
    <x v="3"/>
  </r>
  <r>
    <n v="1"/>
    <x v="19"/>
    <x v="5"/>
    <x v="3"/>
  </r>
  <r>
    <n v="1"/>
    <x v="19"/>
    <x v="5"/>
    <x v="4"/>
  </r>
  <r>
    <n v="1"/>
    <x v="19"/>
    <x v="5"/>
    <x v="4"/>
  </r>
  <r>
    <n v="1"/>
    <x v="19"/>
    <x v="5"/>
    <x v="12"/>
  </r>
  <r>
    <n v="1"/>
    <x v="19"/>
    <x v="5"/>
    <x v="12"/>
  </r>
  <r>
    <n v="1"/>
    <x v="19"/>
    <x v="5"/>
    <x v="12"/>
  </r>
  <r>
    <n v="1"/>
    <x v="19"/>
    <x v="5"/>
    <x v="12"/>
  </r>
  <r>
    <n v="1"/>
    <x v="19"/>
    <x v="5"/>
    <x v="13"/>
  </r>
  <r>
    <n v="1"/>
    <x v="19"/>
    <x v="5"/>
    <x v="13"/>
  </r>
  <r>
    <n v="1"/>
    <x v="19"/>
    <x v="5"/>
    <x v="13"/>
  </r>
  <r>
    <n v="1"/>
    <x v="19"/>
    <x v="5"/>
    <x v="13"/>
  </r>
  <r>
    <n v="1"/>
    <x v="19"/>
    <x v="5"/>
    <x v="13"/>
  </r>
  <r>
    <n v="1"/>
    <x v="19"/>
    <x v="5"/>
    <x v="13"/>
  </r>
  <r>
    <n v="1"/>
    <x v="19"/>
    <x v="5"/>
    <x v="13"/>
  </r>
  <r>
    <n v="1"/>
    <x v="19"/>
    <x v="5"/>
    <x v="14"/>
  </r>
  <r>
    <n v="1"/>
    <x v="19"/>
    <x v="5"/>
    <x v="15"/>
  </r>
  <r>
    <n v="1"/>
    <x v="19"/>
    <x v="5"/>
    <x v="15"/>
  </r>
  <r>
    <n v="1"/>
    <x v="19"/>
    <x v="5"/>
    <x v="15"/>
  </r>
  <r>
    <n v="1"/>
    <x v="19"/>
    <x v="5"/>
    <x v="15"/>
  </r>
  <r>
    <n v="1"/>
    <x v="19"/>
    <x v="5"/>
    <x v="15"/>
  </r>
  <r>
    <n v="1"/>
    <x v="19"/>
    <x v="5"/>
    <x v="15"/>
  </r>
  <r>
    <n v="1"/>
    <x v="19"/>
    <x v="5"/>
    <x v="15"/>
  </r>
  <r>
    <n v="1"/>
    <x v="19"/>
    <x v="5"/>
    <x v="15"/>
  </r>
  <r>
    <n v="1"/>
    <x v="19"/>
    <x v="5"/>
    <x v="15"/>
  </r>
  <r>
    <n v="1"/>
    <x v="19"/>
    <x v="5"/>
    <x v="15"/>
  </r>
  <r>
    <n v="1"/>
    <x v="19"/>
    <x v="5"/>
    <x v="15"/>
  </r>
  <r>
    <n v="1"/>
    <x v="19"/>
    <x v="5"/>
    <x v="15"/>
  </r>
  <r>
    <n v="1"/>
    <x v="19"/>
    <x v="5"/>
    <x v="8"/>
  </r>
  <r>
    <n v="1"/>
    <x v="19"/>
    <x v="5"/>
    <x v="8"/>
  </r>
  <r>
    <n v="1"/>
    <x v="19"/>
    <x v="5"/>
    <x v="8"/>
  </r>
  <r>
    <n v="1"/>
    <x v="19"/>
    <x v="5"/>
    <x v="8"/>
  </r>
  <r>
    <n v="1"/>
    <x v="19"/>
    <x v="5"/>
    <x v="8"/>
  </r>
  <r>
    <n v="1"/>
    <x v="19"/>
    <x v="5"/>
    <x v="9"/>
  </r>
  <r>
    <n v="1"/>
    <x v="19"/>
    <x v="5"/>
    <x v="9"/>
  </r>
  <r>
    <n v="1"/>
    <x v="19"/>
    <x v="5"/>
    <x v="9"/>
  </r>
  <r>
    <n v="1"/>
    <x v="19"/>
    <x v="5"/>
    <x v="9"/>
  </r>
  <r>
    <n v="1"/>
    <x v="19"/>
    <x v="5"/>
    <x v="9"/>
  </r>
  <r>
    <n v="1"/>
    <x v="19"/>
    <x v="5"/>
    <x v="9"/>
  </r>
  <r>
    <n v="1"/>
    <x v="19"/>
    <x v="5"/>
    <x v="9"/>
  </r>
  <r>
    <n v="1"/>
    <x v="19"/>
    <x v="5"/>
    <x v="9"/>
  </r>
  <r>
    <n v="1"/>
    <x v="19"/>
    <x v="5"/>
    <x v="9"/>
  </r>
  <r>
    <n v="1"/>
    <x v="19"/>
    <x v="5"/>
    <x v="9"/>
  </r>
  <r>
    <n v="1"/>
    <x v="19"/>
    <x v="5"/>
    <x v="9"/>
  </r>
  <r>
    <n v="1"/>
    <x v="19"/>
    <x v="5"/>
    <x v="9"/>
  </r>
  <r>
    <n v="1"/>
    <x v="19"/>
    <x v="5"/>
    <x v="9"/>
  </r>
  <r>
    <n v="1"/>
    <x v="19"/>
    <x v="5"/>
    <x v="16"/>
  </r>
  <r>
    <n v="1"/>
    <x v="19"/>
    <x v="5"/>
    <x v="16"/>
  </r>
  <r>
    <n v="1"/>
    <x v="19"/>
    <x v="5"/>
    <x v="16"/>
  </r>
  <r>
    <n v="1"/>
    <x v="19"/>
    <x v="5"/>
    <x v="16"/>
  </r>
  <r>
    <n v="1"/>
    <x v="19"/>
    <x v="5"/>
    <x v="16"/>
  </r>
  <r>
    <n v="1"/>
    <x v="19"/>
    <x v="5"/>
    <x v="16"/>
  </r>
  <r>
    <n v="1"/>
    <x v="19"/>
    <x v="5"/>
    <x v="18"/>
  </r>
  <r>
    <n v="1"/>
    <x v="19"/>
    <x v="5"/>
    <x v="18"/>
  </r>
  <r>
    <n v="1"/>
    <x v="19"/>
    <x v="5"/>
    <x v="18"/>
  </r>
  <r>
    <n v="1"/>
    <x v="19"/>
    <x v="5"/>
    <x v="18"/>
  </r>
  <r>
    <n v="1"/>
    <x v="19"/>
    <x v="5"/>
    <x v="19"/>
  </r>
  <r>
    <n v="1"/>
    <x v="19"/>
    <x v="5"/>
    <x v="19"/>
  </r>
  <r>
    <n v="1"/>
    <x v="19"/>
    <x v="5"/>
    <x v="19"/>
  </r>
  <r>
    <n v="1"/>
    <x v="19"/>
    <x v="5"/>
    <x v="21"/>
  </r>
  <r>
    <n v="1"/>
    <x v="20"/>
    <x v="6"/>
    <x v="17"/>
  </r>
  <r>
    <n v="1"/>
    <x v="20"/>
    <x v="6"/>
    <x v="17"/>
  </r>
  <r>
    <n v="1"/>
    <x v="20"/>
    <x v="6"/>
    <x v="17"/>
  </r>
  <r>
    <n v="1"/>
    <x v="20"/>
    <x v="6"/>
    <x v="11"/>
  </r>
  <r>
    <n v="1"/>
    <x v="20"/>
    <x v="6"/>
    <x v="2"/>
  </r>
  <r>
    <n v="1"/>
    <x v="20"/>
    <x v="6"/>
    <x v="2"/>
  </r>
  <r>
    <n v="1"/>
    <x v="20"/>
    <x v="6"/>
    <x v="3"/>
  </r>
  <r>
    <n v="1"/>
    <x v="20"/>
    <x v="6"/>
    <x v="4"/>
  </r>
  <r>
    <n v="1"/>
    <x v="20"/>
    <x v="6"/>
    <x v="4"/>
  </r>
  <r>
    <n v="1"/>
    <x v="20"/>
    <x v="6"/>
    <x v="4"/>
  </r>
  <r>
    <n v="1"/>
    <x v="20"/>
    <x v="6"/>
    <x v="4"/>
  </r>
  <r>
    <n v="1"/>
    <x v="20"/>
    <x v="6"/>
    <x v="4"/>
  </r>
  <r>
    <n v="1"/>
    <x v="20"/>
    <x v="6"/>
    <x v="4"/>
  </r>
  <r>
    <n v="1"/>
    <x v="20"/>
    <x v="6"/>
    <x v="12"/>
  </r>
  <r>
    <n v="1"/>
    <x v="20"/>
    <x v="6"/>
    <x v="5"/>
  </r>
  <r>
    <n v="1"/>
    <x v="20"/>
    <x v="6"/>
    <x v="5"/>
  </r>
  <r>
    <n v="1"/>
    <x v="20"/>
    <x v="6"/>
    <x v="5"/>
  </r>
  <r>
    <n v="1"/>
    <x v="20"/>
    <x v="6"/>
    <x v="6"/>
  </r>
  <r>
    <n v="1"/>
    <x v="20"/>
    <x v="6"/>
    <x v="6"/>
  </r>
  <r>
    <n v="1"/>
    <x v="20"/>
    <x v="6"/>
    <x v="6"/>
  </r>
  <r>
    <n v="1"/>
    <x v="20"/>
    <x v="6"/>
    <x v="6"/>
  </r>
  <r>
    <n v="1"/>
    <x v="20"/>
    <x v="6"/>
    <x v="6"/>
  </r>
  <r>
    <n v="1"/>
    <x v="20"/>
    <x v="6"/>
    <x v="6"/>
  </r>
  <r>
    <n v="1"/>
    <x v="20"/>
    <x v="6"/>
    <x v="7"/>
  </r>
  <r>
    <n v="1"/>
    <x v="20"/>
    <x v="6"/>
    <x v="13"/>
  </r>
  <r>
    <n v="1"/>
    <x v="20"/>
    <x v="6"/>
    <x v="13"/>
  </r>
  <r>
    <n v="1"/>
    <x v="20"/>
    <x v="6"/>
    <x v="13"/>
  </r>
  <r>
    <n v="1"/>
    <x v="20"/>
    <x v="6"/>
    <x v="13"/>
  </r>
  <r>
    <n v="1"/>
    <x v="20"/>
    <x v="6"/>
    <x v="13"/>
  </r>
  <r>
    <n v="1"/>
    <x v="20"/>
    <x v="6"/>
    <x v="13"/>
  </r>
  <r>
    <n v="1"/>
    <x v="20"/>
    <x v="6"/>
    <x v="13"/>
  </r>
  <r>
    <n v="1"/>
    <x v="20"/>
    <x v="6"/>
    <x v="13"/>
  </r>
  <r>
    <n v="1"/>
    <x v="20"/>
    <x v="6"/>
    <x v="13"/>
  </r>
  <r>
    <n v="1"/>
    <x v="20"/>
    <x v="6"/>
    <x v="14"/>
  </r>
  <r>
    <n v="1"/>
    <x v="20"/>
    <x v="6"/>
    <x v="14"/>
  </r>
  <r>
    <n v="1"/>
    <x v="20"/>
    <x v="6"/>
    <x v="14"/>
  </r>
  <r>
    <n v="1"/>
    <x v="20"/>
    <x v="6"/>
    <x v="14"/>
  </r>
  <r>
    <n v="1"/>
    <x v="20"/>
    <x v="6"/>
    <x v="15"/>
  </r>
  <r>
    <n v="1"/>
    <x v="20"/>
    <x v="6"/>
    <x v="8"/>
  </r>
  <r>
    <n v="1"/>
    <x v="20"/>
    <x v="6"/>
    <x v="8"/>
  </r>
  <r>
    <n v="1"/>
    <x v="20"/>
    <x v="6"/>
    <x v="8"/>
  </r>
  <r>
    <n v="1"/>
    <x v="20"/>
    <x v="6"/>
    <x v="8"/>
  </r>
  <r>
    <n v="1"/>
    <x v="20"/>
    <x v="6"/>
    <x v="8"/>
  </r>
  <r>
    <n v="1"/>
    <x v="20"/>
    <x v="6"/>
    <x v="8"/>
  </r>
  <r>
    <n v="1"/>
    <x v="20"/>
    <x v="6"/>
    <x v="8"/>
  </r>
  <r>
    <n v="1"/>
    <x v="20"/>
    <x v="6"/>
    <x v="8"/>
  </r>
  <r>
    <n v="1"/>
    <x v="20"/>
    <x v="6"/>
    <x v="8"/>
  </r>
  <r>
    <n v="1"/>
    <x v="20"/>
    <x v="6"/>
    <x v="8"/>
  </r>
  <r>
    <n v="1"/>
    <x v="20"/>
    <x v="6"/>
    <x v="9"/>
  </r>
  <r>
    <n v="1"/>
    <x v="20"/>
    <x v="6"/>
    <x v="9"/>
  </r>
  <r>
    <n v="1"/>
    <x v="20"/>
    <x v="6"/>
    <x v="9"/>
  </r>
  <r>
    <n v="1"/>
    <x v="20"/>
    <x v="6"/>
    <x v="9"/>
  </r>
  <r>
    <n v="1"/>
    <x v="20"/>
    <x v="6"/>
    <x v="16"/>
  </r>
  <r>
    <n v="1"/>
    <x v="21"/>
    <x v="0"/>
    <x v="23"/>
  </r>
  <r>
    <n v="1"/>
    <x v="21"/>
    <x v="0"/>
    <x v="22"/>
  </r>
  <r>
    <n v="1"/>
    <x v="21"/>
    <x v="0"/>
    <x v="20"/>
  </r>
  <r>
    <n v="1"/>
    <x v="21"/>
    <x v="0"/>
    <x v="20"/>
  </r>
  <r>
    <n v="1"/>
    <x v="21"/>
    <x v="0"/>
    <x v="20"/>
  </r>
  <r>
    <n v="1"/>
    <x v="21"/>
    <x v="0"/>
    <x v="1"/>
  </r>
  <r>
    <n v="1"/>
    <x v="21"/>
    <x v="0"/>
    <x v="17"/>
  </r>
  <r>
    <n v="1"/>
    <x v="21"/>
    <x v="0"/>
    <x v="11"/>
  </r>
  <r>
    <n v="1"/>
    <x v="21"/>
    <x v="0"/>
    <x v="11"/>
  </r>
  <r>
    <n v="1"/>
    <x v="21"/>
    <x v="0"/>
    <x v="11"/>
  </r>
  <r>
    <n v="1"/>
    <x v="21"/>
    <x v="0"/>
    <x v="3"/>
  </r>
  <r>
    <n v="1"/>
    <x v="21"/>
    <x v="0"/>
    <x v="3"/>
  </r>
  <r>
    <n v="1"/>
    <x v="21"/>
    <x v="0"/>
    <x v="3"/>
  </r>
  <r>
    <n v="1"/>
    <x v="21"/>
    <x v="0"/>
    <x v="3"/>
  </r>
  <r>
    <n v="1"/>
    <x v="21"/>
    <x v="0"/>
    <x v="3"/>
  </r>
  <r>
    <n v="1"/>
    <x v="21"/>
    <x v="0"/>
    <x v="3"/>
  </r>
  <r>
    <n v="1"/>
    <x v="21"/>
    <x v="0"/>
    <x v="3"/>
  </r>
  <r>
    <n v="1"/>
    <x v="21"/>
    <x v="0"/>
    <x v="3"/>
  </r>
  <r>
    <n v="1"/>
    <x v="21"/>
    <x v="0"/>
    <x v="4"/>
  </r>
  <r>
    <n v="1"/>
    <x v="21"/>
    <x v="0"/>
    <x v="4"/>
  </r>
  <r>
    <n v="1"/>
    <x v="21"/>
    <x v="0"/>
    <x v="5"/>
  </r>
  <r>
    <n v="1"/>
    <x v="21"/>
    <x v="0"/>
    <x v="5"/>
  </r>
  <r>
    <n v="1"/>
    <x v="21"/>
    <x v="0"/>
    <x v="5"/>
  </r>
  <r>
    <n v="1"/>
    <x v="21"/>
    <x v="0"/>
    <x v="5"/>
  </r>
  <r>
    <n v="1"/>
    <x v="21"/>
    <x v="0"/>
    <x v="5"/>
  </r>
  <r>
    <n v="1"/>
    <x v="21"/>
    <x v="0"/>
    <x v="5"/>
  </r>
  <r>
    <n v="1"/>
    <x v="21"/>
    <x v="0"/>
    <x v="5"/>
  </r>
  <r>
    <n v="1"/>
    <x v="21"/>
    <x v="0"/>
    <x v="6"/>
  </r>
  <r>
    <n v="1"/>
    <x v="21"/>
    <x v="0"/>
    <x v="13"/>
  </r>
  <r>
    <n v="1"/>
    <x v="21"/>
    <x v="0"/>
    <x v="13"/>
  </r>
  <r>
    <n v="1"/>
    <x v="21"/>
    <x v="0"/>
    <x v="14"/>
  </r>
  <r>
    <n v="1"/>
    <x v="21"/>
    <x v="0"/>
    <x v="9"/>
  </r>
  <r>
    <n v="1"/>
    <x v="21"/>
    <x v="0"/>
    <x v="9"/>
  </r>
  <r>
    <n v="1"/>
    <x v="21"/>
    <x v="0"/>
    <x v="9"/>
  </r>
  <r>
    <n v="1"/>
    <x v="21"/>
    <x v="0"/>
    <x v="9"/>
  </r>
  <r>
    <n v="1"/>
    <x v="21"/>
    <x v="0"/>
    <x v="9"/>
  </r>
  <r>
    <n v="1"/>
    <x v="21"/>
    <x v="0"/>
    <x v="16"/>
  </r>
  <r>
    <n v="1"/>
    <x v="21"/>
    <x v="0"/>
    <x v="18"/>
  </r>
  <r>
    <n v="1"/>
    <x v="21"/>
    <x v="0"/>
    <x v="18"/>
  </r>
  <r>
    <n v="1"/>
    <x v="21"/>
    <x v="0"/>
    <x v="19"/>
  </r>
  <r>
    <n v="1"/>
    <x v="21"/>
    <x v="0"/>
    <x v="19"/>
  </r>
  <r>
    <n v="1"/>
    <x v="21"/>
    <x v="0"/>
    <x v="19"/>
  </r>
  <r>
    <n v="1"/>
    <x v="22"/>
    <x v="1"/>
    <x v="0"/>
  </r>
  <r>
    <n v="1"/>
    <x v="22"/>
    <x v="1"/>
    <x v="0"/>
  </r>
  <r>
    <n v="1"/>
    <x v="22"/>
    <x v="1"/>
    <x v="22"/>
  </r>
  <r>
    <n v="1"/>
    <x v="22"/>
    <x v="1"/>
    <x v="22"/>
  </r>
  <r>
    <n v="1"/>
    <x v="22"/>
    <x v="1"/>
    <x v="22"/>
  </r>
  <r>
    <n v="1"/>
    <x v="22"/>
    <x v="1"/>
    <x v="1"/>
  </r>
  <r>
    <n v="1"/>
    <x v="22"/>
    <x v="1"/>
    <x v="1"/>
  </r>
  <r>
    <n v="1"/>
    <x v="22"/>
    <x v="1"/>
    <x v="17"/>
  </r>
  <r>
    <n v="1"/>
    <x v="22"/>
    <x v="1"/>
    <x v="3"/>
  </r>
  <r>
    <n v="1"/>
    <x v="22"/>
    <x v="1"/>
    <x v="3"/>
  </r>
  <r>
    <n v="1"/>
    <x v="22"/>
    <x v="1"/>
    <x v="4"/>
  </r>
  <r>
    <n v="1"/>
    <x v="22"/>
    <x v="1"/>
    <x v="4"/>
  </r>
  <r>
    <n v="1"/>
    <x v="22"/>
    <x v="1"/>
    <x v="4"/>
  </r>
  <r>
    <n v="1"/>
    <x v="22"/>
    <x v="1"/>
    <x v="4"/>
  </r>
  <r>
    <n v="1"/>
    <x v="22"/>
    <x v="1"/>
    <x v="4"/>
  </r>
  <r>
    <n v="1"/>
    <x v="22"/>
    <x v="1"/>
    <x v="12"/>
  </r>
  <r>
    <n v="1"/>
    <x v="22"/>
    <x v="1"/>
    <x v="12"/>
  </r>
  <r>
    <n v="1"/>
    <x v="22"/>
    <x v="1"/>
    <x v="12"/>
  </r>
  <r>
    <n v="1"/>
    <x v="22"/>
    <x v="1"/>
    <x v="5"/>
  </r>
  <r>
    <n v="1"/>
    <x v="22"/>
    <x v="1"/>
    <x v="5"/>
  </r>
  <r>
    <n v="1"/>
    <x v="22"/>
    <x v="1"/>
    <x v="5"/>
  </r>
  <r>
    <n v="1"/>
    <x v="22"/>
    <x v="1"/>
    <x v="5"/>
  </r>
  <r>
    <n v="1"/>
    <x v="22"/>
    <x v="1"/>
    <x v="6"/>
  </r>
  <r>
    <n v="1"/>
    <x v="22"/>
    <x v="1"/>
    <x v="7"/>
  </r>
  <r>
    <n v="1"/>
    <x v="22"/>
    <x v="1"/>
    <x v="8"/>
  </r>
  <r>
    <n v="1"/>
    <x v="22"/>
    <x v="1"/>
    <x v="8"/>
  </r>
  <r>
    <n v="1"/>
    <x v="22"/>
    <x v="1"/>
    <x v="16"/>
  </r>
  <r>
    <n v="1"/>
    <x v="22"/>
    <x v="1"/>
    <x v="16"/>
  </r>
  <r>
    <n v="1"/>
    <x v="22"/>
    <x v="1"/>
    <x v="16"/>
  </r>
  <r>
    <n v="1"/>
    <x v="22"/>
    <x v="1"/>
    <x v="16"/>
  </r>
  <r>
    <n v="1"/>
    <x v="22"/>
    <x v="1"/>
    <x v="16"/>
  </r>
  <r>
    <n v="1"/>
    <x v="22"/>
    <x v="1"/>
    <x v="18"/>
  </r>
  <r>
    <n v="1"/>
    <x v="23"/>
    <x v="2"/>
    <x v="10"/>
  </r>
  <r>
    <n v="1"/>
    <x v="23"/>
    <x v="2"/>
    <x v="10"/>
  </r>
  <r>
    <n v="1"/>
    <x v="23"/>
    <x v="2"/>
    <x v="20"/>
  </r>
  <r>
    <n v="1"/>
    <x v="23"/>
    <x v="2"/>
    <x v="20"/>
  </r>
  <r>
    <n v="1"/>
    <x v="23"/>
    <x v="2"/>
    <x v="20"/>
  </r>
  <r>
    <n v="1"/>
    <x v="23"/>
    <x v="2"/>
    <x v="20"/>
  </r>
  <r>
    <n v="1"/>
    <x v="23"/>
    <x v="2"/>
    <x v="11"/>
  </r>
  <r>
    <n v="1"/>
    <x v="23"/>
    <x v="2"/>
    <x v="11"/>
  </r>
  <r>
    <n v="1"/>
    <x v="23"/>
    <x v="2"/>
    <x v="11"/>
  </r>
  <r>
    <n v="1"/>
    <x v="23"/>
    <x v="2"/>
    <x v="11"/>
  </r>
  <r>
    <n v="1"/>
    <x v="23"/>
    <x v="2"/>
    <x v="11"/>
  </r>
  <r>
    <n v="1"/>
    <x v="23"/>
    <x v="2"/>
    <x v="11"/>
  </r>
  <r>
    <n v="1"/>
    <x v="23"/>
    <x v="2"/>
    <x v="2"/>
  </r>
  <r>
    <n v="1"/>
    <x v="23"/>
    <x v="2"/>
    <x v="2"/>
  </r>
  <r>
    <n v="1"/>
    <x v="23"/>
    <x v="2"/>
    <x v="3"/>
  </r>
  <r>
    <n v="1"/>
    <x v="23"/>
    <x v="2"/>
    <x v="3"/>
  </r>
  <r>
    <n v="1"/>
    <x v="23"/>
    <x v="2"/>
    <x v="3"/>
  </r>
  <r>
    <n v="1"/>
    <x v="23"/>
    <x v="2"/>
    <x v="3"/>
  </r>
  <r>
    <n v="1"/>
    <x v="23"/>
    <x v="2"/>
    <x v="4"/>
  </r>
  <r>
    <n v="1"/>
    <x v="23"/>
    <x v="2"/>
    <x v="4"/>
  </r>
  <r>
    <n v="1"/>
    <x v="23"/>
    <x v="2"/>
    <x v="4"/>
  </r>
  <r>
    <n v="1"/>
    <x v="23"/>
    <x v="2"/>
    <x v="12"/>
  </r>
  <r>
    <n v="1"/>
    <x v="23"/>
    <x v="2"/>
    <x v="12"/>
  </r>
  <r>
    <n v="1"/>
    <x v="23"/>
    <x v="2"/>
    <x v="12"/>
  </r>
  <r>
    <n v="1"/>
    <x v="23"/>
    <x v="2"/>
    <x v="12"/>
  </r>
  <r>
    <n v="1"/>
    <x v="23"/>
    <x v="2"/>
    <x v="12"/>
  </r>
  <r>
    <n v="1"/>
    <x v="23"/>
    <x v="2"/>
    <x v="12"/>
  </r>
  <r>
    <n v="1"/>
    <x v="23"/>
    <x v="2"/>
    <x v="12"/>
  </r>
  <r>
    <n v="1"/>
    <x v="23"/>
    <x v="2"/>
    <x v="12"/>
  </r>
  <r>
    <n v="1"/>
    <x v="23"/>
    <x v="2"/>
    <x v="12"/>
  </r>
  <r>
    <n v="1"/>
    <x v="23"/>
    <x v="2"/>
    <x v="5"/>
  </r>
  <r>
    <n v="1"/>
    <x v="23"/>
    <x v="2"/>
    <x v="5"/>
  </r>
  <r>
    <n v="1"/>
    <x v="23"/>
    <x v="2"/>
    <x v="5"/>
  </r>
  <r>
    <n v="1"/>
    <x v="23"/>
    <x v="2"/>
    <x v="5"/>
  </r>
  <r>
    <n v="1"/>
    <x v="23"/>
    <x v="2"/>
    <x v="5"/>
  </r>
  <r>
    <n v="1"/>
    <x v="23"/>
    <x v="2"/>
    <x v="7"/>
  </r>
  <r>
    <n v="1"/>
    <x v="23"/>
    <x v="2"/>
    <x v="7"/>
  </r>
  <r>
    <n v="1"/>
    <x v="23"/>
    <x v="2"/>
    <x v="7"/>
  </r>
  <r>
    <n v="1"/>
    <x v="23"/>
    <x v="2"/>
    <x v="7"/>
  </r>
  <r>
    <n v="1"/>
    <x v="23"/>
    <x v="2"/>
    <x v="7"/>
  </r>
  <r>
    <n v="1"/>
    <x v="23"/>
    <x v="2"/>
    <x v="7"/>
  </r>
  <r>
    <n v="1"/>
    <x v="23"/>
    <x v="2"/>
    <x v="7"/>
  </r>
  <r>
    <n v="1"/>
    <x v="23"/>
    <x v="2"/>
    <x v="13"/>
  </r>
  <r>
    <n v="1"/>
    <x v="23"/>
    <x v="2"/>
    <x v="13"/>
  </r>
  <r>
    <n v="1"/>
    <x v="23"/>
    <x v="2"/>
    <x v="13"/>
  </r>
  <r>
    <n v="1"/>
    <x v="23"/>
    <x v="2"/>
    <x v="13"/>
  </r>
  <r>
    <n v="1"/>
    <x v="23"/>
    <x v="2"/>
    <x v="13"/>
  </r>
  <r>
    <n v="1"/>
    <x v="23"/>
    <x v="2"/>
    <x v="13"/>
  </r>
  <r>
    <n v="1"/>
    <x v="23"/>
    <x v="2"/>
    <x v="13"/>
  </r>
  <r>
    <n v="1"/>
    <x v="23"/>
    <x v="2"/>
    <x v="14"/>
  </r>
  <r>
    <n v="1"/>
    <x v="23"/>
    <x v="2"/>
    <x v="14"/>
  </r>
  <r>
    <n v="1"/>
    <x v="23"/>
    <x v="2"/>
    <x v="14"/>
  </r>
  <r>
    <n v="1"/>
    <x v="23"/>
    <x v="2"/>
    <x v="14"/>
  </r>
  <r>
    <n v="1"/>
    <x v="23"/>
    <x v="2"/>
    <x v="15"/>
  </r>
  <r>
    <n v="1"/>
    <x v="23"/>
    <x v="2"/>
    <x v="8"/>
  </r>
  <r>
    <n v="1"/>
    <x v="23"/>
    <x v="2"/>
    <x v="8"/>
  </r>
  <r>
    <n v="1"/>
    <x v="23"/>
    <x v="2"/>
    <x v="8"/>
  </r>
  <r>
    <n v="1"/>
    <x v="23"/>
    <x v="2"/>
    <x v="8"/>
  </r>
  <r>
    <n v="1"/>
    <x v="23"/>
    <x v="2"/>
    <x v="8"/>
  </r>
  <r>
    <n v="1"/>
    <x v="23"/>
    <x v="2"/>
    <x v="8"/>
  </r>
  <r>
    <n v="1"/>
    <x v="23"/>
    <x v="2"/>
    <x v="8"/>
  </r>
  <r>
    <n v="1"/>
    <x v="23"/>
    <x v="2"/>
    <x v="8"/>
  </r>
  <r>
    <n v="1"/>
    <x v="23"/>
    <x v="2"/>
    <x v="8"/>
  </r>
  <r>
    <n v="1"/>
    <x v="23"/>
    <x v="2"/>
    <x v="8"/>
  </r>
  <r>
    <n v="1"/>
    <x v="23"/>
    <x v="2"/>
    <x v="9"/>
  </r>
  <r>
    <n v="1"/>
    <x v="23"/>
    <x v="2"/>
    <x v="9"/>
  </r>
  <r>
    <n v="1"/>
    <x v="23"/>
    <x v="2"/>
    <x v="9"/>
  </r>
  <r>
    <n v="1"/>
    <x v="23"/>
    <x v="2"/>
    <x v="9"/>
  </r>
  <r>
    <n v="1"/>
    <x v="23"/>
    <x v="2"/>
    <x v="9"/>
  </r>
  <r>
    <n v="1"/>
    <x v="23"/>
    <x v="2"/>
    <x v="9"/>
  </r>
  <r>
    <n v="1"/>
    <x v="23"/>
    <x v="2"/>
    <x v="16"/>
  </r>
  <r>
    <n v="1"/>
    <x v="23"/>
    <x v="2"/>
    <x v="16"/>
  </r>
  <r>
    <n v="1"/>
    <x v="23"/>
    <x v="2"/>
    <x v="16"/>
  </r>
  <r>
    <n v="1"/>
    <x v="23"/>
    <x v="2"/>
    <x v="16"/>
  </r>
  <r>
    <n v="1"/>
    <x v="23"/>
    <x v="2"/>
    <x v="16"/>
  </r>
  <r>
    <n v="1"/>
    <x v="23"/>
    <x v="2"/>
    <x v="19"/>
  </r>
  <r>
    <n v="1"/>
    <x v="23"/>
    <x v="2"/>
    <x v="19"/>
  </r>
  <r>
    <n v="1"/>
    <x v="23"/>
    <x v="2"/>
    <x v="19"/>
  </r>
  <r>
    <n v="1"/>
    <x v="23"/>
    <x v="2"/>
    <x v="21"/>
  </r>
  <r>
    <n v="1"/>
    <x v="24"/>
    <x v="3"/>
    <x v="17"/>
  </r>
  <r>
    <n v="1"/>
    <x v="24"/>
    <x v="3"/>
    <x v="17"/>
  </r>
  <r>
    <n v="1"/>
    <x v="24"/>
    <x v="3"/>
    <x v="3"/>
  </r>
  <r>
    <n v="1"/>
    <x v="24"/>
    <x v="3"/>
    <x v="3"/>
  </r>
  <r>
    <n v="1"/>
    <x v="24"/>
    <x v="3"/>
    <x v="3"/>
  </r>
  <r>
    <n v="1"/>
    <x v="24"/>
    <x v="3"/>
    <x v="4"/>
  </r>
  <r>
    <n v="1"/>
    <x v="24"/>
    <x v="3"/>
    <x v="4"/>
  </r>
  <r>
    <n v="1"/>
    <x v="24"/>
    <x v="3"/>
    <x v="4"/>
  </r>
  <r>
    <n v="1"/>
    <x v="24"/>
    <x v="3"/>
    <x v="4"/>
  </r>
  <r>
    <n v="1"/>
    <x v="24"/>
    <x v="3"/>
    <x v="12"/>
  </r>
  <r>
    <n v="1"/>
    <x v="24"/>
    <x v="3"/>
    <x v="12"/>
  </r>
  <r>
    <n v="1"/>
    <x v="24"/>
    <x v="3"/>
    <x v="5"/>
  </r>
  <r>
    <n v="1"/>
    <x v="24"/>
    <x v="3"/>
    <x v="5"/>
  </r>
  <r>
    <n v="1"/>
    <x v="24"/>
    <x v="3"/>
    <x v="6"/>
  </r>
  <r>
    <n v="1"/>
    <x v="24"/>
    <x v="3"/>
    <x v="6"/>
  </r>
  <r>
    <n v="1"/>
    <x v="24"/>
    <x v="3"/>
    <x v="7"/>
  </r>
  <r>
    <n v="1"/>
    <x v="24"/>
    <x v="3"/>
    <x v="7"/>
  </r>
  <r>
    <n v="1"/>
    <x v="24"/>
    <x v="3"/>
    <x v="7"/>
  </r>
  <r>
    <n v="1"/>
    <x v="24"/>
    <x v="3"/>
    <x v="7"/>
  </r>
  <r>
    <n v="1"/>
    <x v="24"/>
    <x v="3"/>
    <x v="7"/>
  </r>
  <r>
    <n v="1"/>
    <x v="24"/>
    <x v="3"/>
    <x v="7"/>
  </r>
  <r>
    <n v="1"/>
    <x v="24"/>
    <x v="3"/>
    <x v="7"/>
  </r>
  <r>
    <n v="1"/>
    <x v="24"/>
    <x v="3"/>
    <x v="13"/>
  </r>
  <r>
    <n v="1"/>
    <x v="24"/>
    <x v="3"/>
    <x v="13"/>
  </r>
  <r>
    <n v="1"/>
    <x v="24"/>
    <x v="3"/>
    <x v="14"/>
  </r>
  <r>
    <n v="1"/>
    <x v="24"/>
    <x v="3"/>
    <x v="14"/>
  </r>
  <r>
    <n v="1"/>
    <x v="24"/>
    <x v="3"/>
    <x v="14"/>
  </r>
  <r>
    <n v="1"/>
    <x v="24"/>
    <x v="3"/>
    <x v="14"/>
  </r>
  <r>
    <n v="1"/>
    <x v="24"/>
    <x v="3"/>
    <x v="14"/>
  </r>
  <r>
    <n v="1"/>
    <x v="24"/>
    <x v="3"/>
    <x v="14"/>
  </r>
  <r>
    <n v="1"/>
    <x v="24"/>
    <x v="3"/>
    <x v="14"/>
  </r>
  <r>
    <n v="1"/>
    <x v="24"/>
    <x v="3"/>
    <x v="8"/>
  </r>
  <r>
    <n v="1"/>
    <x v="24"/>
    <x v="3"/>
    <x v="8"/>
  </r>
  <r>
    <n v="1"/>
    <x v="24"/>
    <x v="3"/>
    <x v="8"/>
  </r>
  <r>
    <n v="1"/>
    <x v="24"/>
    <x v="3"/>
    <x v="8"/>
  </r>
  <r>
    <n v="1"/>
    <x v="24"/>
    <x v="3"/>
    <x v="8"/>
  </r>
  <r>
    <n v="1"/>
    <x v="24"/>
    <x v="3"/>
    <x v="8"/>
  </r>
  <r>
    <n v="1"/>
    <x v="24"/>
    <x v="3"/>
    <x v="8"/>
  </r>
  <r>
    <n v="1"/>
    <x v="24"/>
    <x v="3"/>
    <x v="9"/>
  </r>
  <r>
    <n v="1"/>
    <x v="24"/>
    <x v="3"/>
    <x v="9"/>
  </r>
  <r>
    <n v="1"/>
    <x v="24"/>
    <x v="3"/>
    <x v="9"/>
  </r>
  <r>
    <n v="1"/>
    <x v="24"/>
    <x v="3"/>
    <x v="9"/>
  </r>
  <r>
    <n v="1"/>
    <x v="24"/>
    <x v="3"/>
    <x v="9"/>
  </r>
  <r>
    <n v="1"/>
    <x v="24"/>
    <x v="3"/>
    <x v="9"/>
  </r>
  <r>
    <n v="1"/>
    <x v="24"/>
    <x v="3"/>
    <x v="9"/>
  </r>
  <r>
    <n v="1"/>
    <x v="24"/>
    <x v="3"/>
    <x v="9"/>
  </r>
  <r>
    <n v="1"/>
    <x v="24"/>
    <x v="3"/>
    <x v="9"/>
  </r>
  <r>
    <n v="1"/>
    <x v="24"/>
    <x v="3"/>
    <x v="9"/>
  </r>
  <r>
    <n v="1"/>
    <x v="24"/>
    <x v="3"/>
    <x v="9"/>
  </r>
  <r>
    <n v="1"/>
    <x v="24"/>
    <x v="3"/>
    <x v="9"/>
  </r>
  <r>
    <n v="1"/>
    <x v="24"/>
    <x v="3"/>
    <x v="16"/>
  </r>
  <r>
    <n v="1"/>
    <x v="24"/>
    <x v="3"/>
    <x v="16"/>
  </r>
  <r>
    <n v="1"/>
    <x v="24"/>
    <x v="3"/>
    <x v="16"/>
  </r>
  <r>
    <n v="1"/>
    <x v="24"/>
    <x v="3"/>
    <x v="16"/>
  </r>
  <r>
    <n v="1"/>
    <x v="24"/>
    <x v="3"/>
    <x v="16"/>
  </r>
  <r>
    <n v="1"/>
    <x v="24"/>
    <x v="3"/>
    <x v="16"/>
  </r>
  <r>
    <n v="1"/>
    <x v="24"/>
    <x v="3"/>
    <x v="18"/>
  </r>
  <r>
    <n v="1"/>
    <x v="24"/>
    <x v="3"/>
    <x v="18"/>
  </r>
  <r>
    <n v="1"/>
    <x v="24"/>
    <x v="3"/>
    <x v="18"/>
  </r>
  <r>
    <n v="1"/>
    <x v="24"/>
    <x v="3"/>
    <x v="18"/>
  </r>
  <r>
    <n v="1"/>
    <x v="24"/>
    <x v="3"/>
    <x v="18"/>
  </r>
  <r>
    <n v="1"/>
    <x v="24"/>
    <x v="3"/>
    <x v="18"/>
  </r>
  <r>
    <n v="1"/>
    <x v="24"/>
    <x v="3"/>
    <x v="18"/>
  </r>
  <r>
    <n v="1"/>
    <x v="24"/>
    <x v="3"/>
    <x v="18"/>
  </r>
  <r>
    <n v="1"/>
    <x v="24"/>
    <x v="3"/>
    <x v="18"/>
  </r>
  <r>
    <n v="1"/>
    <x v="24"/>
    <x v="3"/>
    <x v="18"/>
  </r>
  <r>
    <n v="1"/>
    <x v="25"/>
    <x v="4"/>
    <x v="23"/>
  </r>
  <r>
    <n v="1"/>
    <x v="25"/>
    <x v="4"/>
    <x v="22"/>
  </r>
  <r>
    <n v="1"/>
    <x v="25"/>
    <x v="4"/>
    <x v="20"/>
  </r>
  <r>
    <n v="1"/>
    <x v="25"/>
    <x v="4"/>
    <x v="20"/>
  </r>
  <r>
    <n v="1"/>
    <x v="25"/>
    <x v="4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47">
  <r>
    <d v="2026-09-13T02:11:44"/>
    <s v="Chapter_Events_Report"/>
    <x v="0"/>
    <x v="0"/>
    <s v="NJ"/>
    <s v="United States"/>
    <n v="1"/>
    <d v="2026-09-13T00:00:00"/>
    <n v="1"/>
    <n v="2"/>
  </r>
  <r>
    <d v="2026-09-13T05:41:33"/>
    <s v="Chapter_Calendar"/>
    <x v="1"/>
    <x v="1"/>
    <m/>
    <s v="Hong Kong"/>
    <n v="1"/>
    <d v="2026-09-13T00:00:00"/>
    <n v="1"/>
    <n v="5"/>
  </r>
  <r>
    <d v="2026-09-13T08:09:43"/>
    <s v="Chapter_Calendar"/>
    <x v="2"/>
    <x v="2"/>
    <s v="ID"/>
    <s v="United States"/>
    <n v="1"/>
    <d v="2026-09-13T00:00:00"/>
    <n v="1"/>
    <n v="8"/>
  </r>
  <r>
    <d v="2026-09-13T08:12:46"/>
    <s v="Home"/>
    <x v="3"/>
    <x v="3"/>
    <s v="ID"/>
    <s v="United States"/>
    <n v="1"/>
    <d v="2026-09-13T00:00:00"/>
    <n v="1"/>
    <n v="8"/>
  </r>
  <r>
    <d v="2026-09-13T08:40:58"/>
    <s v="Chapter_Calendar"/>
    <x v="4"/>
    <x v="4"/>
    <s v="ID"/>
    <s v="United States"/>
    <n v="1"/>
    <d v="2026-09-13T00:00:00"/>
    <n v="1"/>
    <n v="8"/>
  </r>
  <r>
    <d v="2026-09-13T08:58:56"/>
    <s v="Home"/>
    <x v="5"/>
    <x v="5"/>
    <s v="UT"/>
    <s v="United States"/>
    <n v="1"/>
    <d v="2026-09-13T00:00:00"/>
    <n v="1"/>
    <n v="8"/>
  </r>
  <r>
    <d v="2026-09-13T09:00:34"/>
    <s v="Chapter_Calendar"/>
    <x v="5"/>
    <x v="5"/>
    <s v="UT"/>
    <s v="United States"/>
    <n v="1"/>
    <d v="2026-09-13T00:00:00"/>
    <n v="1"/>
    <n v="9"/>
  </r>
  <r>
    <d v="2026-09-13T09:01:37"/>
    <s v="Home"/>
    <x v="6"/>
    <x v="6"/>
    <s v="ID"/>
    <s v="United States"/>
    <n v="1"/>
    <d v="2026-09-13T00:00:00"/>
    <n v="1"/>
    <n v="9"/>
  </r>
  <r>
    <d v="2026-09-13T09:01:47"/>
    <s v="photos_n_videos"/>
    <x v="6"/>
    <x v="6"/>
    <s v="ID"/>
    <s v="United States"/>
    <n v="1"/>
    <d v="2026-09-13T00:00:00"/>
    <n v="1"/>
    <n v="9"/>
  </r>
  <r>
    <d v="2026-09-13T09:09:14"/>
    <s v="Chapter_Calendar"/>
    <x v="7"/>
    <x v="7"/>
    <s v="CA"/>
    <s v="United States"/>
    <n v="1"/>
    <d v="2026-09-13T00:00:00"/>
    <n v="1"/>
    <n v="9"/>
  </r>
  <r>
    <d v="2026-09-13T10:23:06"/>
    <s v="Chapter_Calendar"/>
    <x v="6"/>
    <x v="6"/>
    <s v="ID"/>
    <s v="United States"/>
    <n v="1"/>
    <d v="2026-09-13T00:00:00"/>
    <n v="1"/>
    <n v="10"/>
  </r>
  <r>
    <d v="2026-09-13T10:37:46"/>
    <s v="photos_n_videos"/>
    <x v="8"/>
    <x v="8"/>
    <s v="VA"/>
    <s v="United States"/>
    <n v="1"/>
    <d v="2026-09-13T00:00:00"/>
    <n v="1"/>
    <n v="10"/>
  </r>
  <r>
    <d v="2026-09-13T12:09:38"/>
    <s v="Home"/>
    <x v="9"/>
    <x v="9"/>
    <s v="UT"/>
    <s v="United States"/>
    <n v="1"/>
    <d v="2026-09-13T00:00:00"/>
    <n v="1"/>
    <n v="12"/>
  </r>
  <r>
    <d v="2026-09-13T12:09:40"/>
    <s v="Chapter_Calendar"/>
    <x v="9"/>
    <x v="9"/>
    <s v="UT"/>
    <s v="United States"/>
    <n v="1"/>
    <d v="2026-09-13T00:00:00"/>
    <n v="1"/>
    <n v="12"/>
  </r>
  <r>
    <d v="2026-09-13T12:35:12"/>
    <s v="Home"/>
    <x v="10"/>
    <x v="10"/>
    <s v="OR"/>
    <s v="United States"/>
    <n v="1"/>
    <d v="2026-09-13T00:00:00"/>
    <n v="1"/>
    <n v="12"/>
  </r>
  <r>
    <d v="2026-09-13T12:35:12"/>
    <s v="Home"/>
    <x v="11"/>
    <x v="4"/>
    <s v="ID"/>
    <s v="United States"/>
    <n v="1"/>
    <d v="2026-09-13T00:00:00"/>
    <n v="1"/>
    <n v="12"/>
  </r>
  <r>
    <d v="2026-09-13T12:35:43"/>
    <s v="FAQs"/>
    <x v="12"/>
    <x v="10"/>
    <s v="OR"/>
    <s v="United States"/>
    <n v="1"/>
    <d v="2026-09-13T00:00:00"/>
    <n v="1"/>
    <n v="12"/>
  </r>
  <r>
    <d v="2026-09-13T12:35:44"/>
    <s v="FAQs"/>
    <x v="11"/>
    <x v="4"/>
    <s v="ID"/>
    <s v="United States"/>
    <n v="1"/>
    <d v="2026-09-13T00:00:00"/>
    <n v="1"/>
    <n v="12"/>
  </r>
  <r>
    <d v="2026-09-13T13:52:15"/>
    <s v="Chapter_Events_Report"/>
    <x v="13"/>
    <x v="3"/>
    <s v="ID"/>
    <s v="United States"/>
    <n v="1"/>
    <d v="2026-09-13T00:00:00"/>
    <n v="1"/>
    <n v="13"/>
  </r>
  <r>
    <d v="2026-09-13T14:15:33"/>
    <s v="Home"/>
    <x v="14"/>
    <x v="4"/>
    <s v="ID"/>
    <s v="United States"/>
    <n v="1"/>
    <d v="2026-09-13T00:00:00"/>
    <n v="1"/>
    <n v="14"/>
  </r>
  <r>
    <d v="2026-09-13T14:36:32"/>
    <s v="FAQs"/>
    <x v="15"/>
    <x v="4"/>
    <s v="ID"/>
    <s v="United States"/>
    <n v="1"/>
    <d v="2026-09-13T00:00:00"/>
    <n v="1"/>
    <n v="14"/>
  </r>
  <r>
    <d v="2026-09-13T14:45:31"/>
    <s v="Home"/>
    <x v="16"/>
    <x v="4"/>
    <s v="ID"/>
    <s v="United States"/>
    <n v="1"/>
    <d v="2026-09-13T00:00:00"/>
    <n v="1"/>
    <n v="14"/>
  </r>
  <r>
    <d v="2026-09-13T14:45:55"/>
    <s v="Chapter_Calendar"/>
    <x v="16"/>
    <x v="4"/>
    <s v="ID"/>
    <s v="United States"/>
    <n v="1"/>
    <d v="2026-09-13T00:00:00"/>
    <n v="1"/>
    <n v="14"/>
  </r>
  <r>
    <d v="2026-09-13T14:59:02"/>
    <s v="Home"/>
    <x v="17"/>
    <x v="4"/>
    <s v="ID"/>
    <s v="United States"/>
    <n v="1"/>
    <d v="2026-09-13T00:00:00"/>
    <n v="1"/>
    <n v="14"/>
  </r>
  <r>
    <d v="2026-09-13T18:37:24"/>
    <s v="Home"/>
    <x v="18"/>
    <x v="9"/>
    <s v="UT"/>
    <s v="United States"/>
    <n v="1"/>
    <d v="2026-09-13T00:00:00"/>
    <n v="1"/>
    <n v="18"/>
  </r>
  <r>
    <d v="2026-09-13T18:37:31"/>
    <s v="photos_n_videos"/>
    <x v="18"/>
    <x v="9"/>
    <s v="UT"/>
    <s v="United States"/>
    <n v="1"/>
    <d v="2026-09-13T00:00:00"/>
    <n v="1"/>
    <n v="18"/>
  </r>
  <r>
    <d v="2026-09-13T19:05:10"/>
    <s v="Chapter_Calendar"/>
    <x v="13"/>
    <x v="3"/>
    <s v="ID"/>
    <s v="United States"/>
    <n v="1"/>
    <d v="2026-09-13T00:00:00"/>
    <n v="1"/>
    <n v="19"/>
  </r>
  <r>
    <d v="2026-09-13T19:58:12"/>
    <s v="Events"/>
    <x v="19"/>
    <x v="11"/>
    <s v="CA"/>
    <s v="United States"/>
    <n v="1"/>
    <d v="2026-09-13T00:00:00"/>
    <n v="1"/>
    <n v="19"/>
  </r>
  <r>
    <d v="2026-09-14T00:41:55"/>
    <s v="Home"/>
    <x v="20"/>
    <x v="12"/>
    <s v="UT"/>
    <s v="United States"/>
    <n v="1"/>
    <d v="2026-09-14T00:00:00"/>
    <n v="2"/>
    <n v="0"/>
  </r>
  <r>
    <d v="2026-09-14T00:42:44"/>
    <s v="Newsletters"/>
    <x v="20"/>
    <x v="12"/>
    <s v="UT"/>
    <s v="United States"/>
    <n v="1"/>
    <d v="2026-09-14T00:00:00"/>
    <n v="2"/>
    <n v="0"/>
  </r>
  <r>
    <d v="2026-09-14T05:07:38"/>
    <s v="Chapter_Calendar"/>
    <x v="21"/>
    <x v="13"/>
    <s v="IN"/>
    <s v="United States"/>
    <n v="1"/>
    <d v="2026-09-14T00:00:00"/>
    <n v="2"/>
    <n v="5"/>
  </r>
  <r>
    <d v="2026-09-14T07:24:58"/>
    <s v="Chapter_Mileage_Tracker"/>
    <x v="22"/>
    <x v="9"/>
    <s v="UT"/>
    <s v="United States"/>
    <n v="1"/>
    <d v="2026-09-14T00:00:00"/>
    <n v="2"/>
    <n v="7"/>
  </r>
  <r>
    <d v="2026-09-14T08:29:37"/>
    <s v="Home"/>
    <x v="23"/>
    <x v="9"/>
    <s v="UT"/>
    <s v="United States"/>
    <n v="1"/>
    <d v="2026-09-14T00:00:00"/>
    <n v="2"/>
    <n v="8"/>
  </r>
  <r>
    <d v="2026-09-14T08:30:22"/>
    <s v="Chapter_Members_Listing"/>
    <x v="23"/>
    <x v="9"/>
    <s v="UT"/>
    <s v="United States"/>
    <n v="1"/>
    <d v="2026-09-14T00:00:00"/>
    <n v="2"/>
    <n v="8"/>
  </r>
  <r>
    <d v="2026-09-14T08:31:20"/>
    <s v="Chapter_Members_Listing"/>
    <x v="23"/>
    <x v="9"/>
    <s v="UT"/>
    <s v="United States"/>
    <n v="1"/>
    <d v="2026-09-14T00:00:00"/>
    <n v="2"/>
    <n v="8"/>
  </r>
  <r>
    <d v="2026-09-14T08:55:04"/>
    <s v="photos_n_videos"/>
    <x v="6"/>
    <x v="6"/>
    <s v="ID"/>
    <s v="United States"/>
    <n v="1"/>
    <d v="2026-09-14T00:00:00"/>
    <n v="2"/>
    <n v="8"/>
  </r>
  <r>
    <d v="2026-09-14T09:11:32"/>
    <s v="Home"/>
    <x v="24"/>
    <x v="11"/>
    <s v="CA"/>
    <s v="United States"/>
    <n v="1"/>
    <d v="2026-09-14T00:00:00"/>
    <n v="2"/>
    <n v="9"/>
  </r>
  <r>
    <d v="2026-09-14T09:54:24"/>
    <s v="Home"/>
    <x v="25"/>
    <x v="14"/>
    <s v="SC"/>
    <s v="United States"/>
    <n v="1"/>
    <d v="2026-09-14T00:00:00"/>
    <n v="2"/>
    <n v="9"/>
  </r>
  <r>
    <d v="2026-09-14T11:25:04"/>
    <s v="Home"/>
    <x v="26"/>
    <x v="4"/>
    <s v="ID"/>
    <s v="United States"/>
    <n v="1"/>
    <d v="2026-09-14T00:00:00"/>
    <n v="2"/>
    <n v="11"/>
  </r>
  <r>
    <d v="2026-09-14T11:27:46"/>
    <s v="Home"/>
    <x v="26"/>
    <x v="4"/>
    <s v="ID"/>
    <s v="United States"/>
    <n v="1"/>
    <d v="2026-09-14T00:00:00"/>
    <n v="2"/>
    <n v="11"/>
  </r>
  <r>
    <d v="2026-09-14T11:37:16"/>
    <s v="Chapter_Officers"/>
    <x v="27"/>
    <x v="9"/>
    <s v="UT"/>
    <s v="United States"/>
    <n v="1"/>
    <d v="2026-09-14T00:00:00"/>
    <n v="2"/>
    <n v="11"/>
  </r>
  <r>
    <d v="2026-09-14T11:44:36"/>
    <s v="FAQs"/>
    <x v="17"/>
    <x v="4"/>
    <s v="ID"/>
    <s v="United States"/>
    <n v="1"/>
    <d v="2026-09-14T00:00:00"/>
    <n v="2"/>
    <n v="11"/>
  </r>
  <r>
    <d v="2026-09-14T12:18:00"/>
    <s v="Policies"/>
    <x v="17"/>
    <x v="4"/>
    <s v="ID"/>
    <s v="United States"/>
    <n v="1"/>
    <d v="2026-09-14T00:00:00"/>
    <n v="2"/>
    <n v="12"/>
  </r>
  <r>
    <d v="2026-09-14T12:22:58"/>
    <s v="Ride_Lead_Calendar"/>
    <x v="17"/>
    <x v="4"/>
    <s v="ID"/>
    <s v="United States"/>
    <n v="1"/>
    <d v="2026-09-14T00:00:00"/>
    <n v="2"/>
    <n v="12"/>
  </r>
  <r>
    <d v="2026-09-14T12:39:43"/>
    <s v="Home"/>
    <x v="6"/>
    <x v="6"/>
    <s v="ID"/>
    <s v="United States"/>
    <n v="1"/>
    <d v="2026-09-14T00:00:00"/>
    <n v="2"/>
    <n v="12"/>
  </r>
  <r>
    <d v="2026-09-14T12:43:16"/>
    <s v="Home"/>
    <x v="6"/>
    <x v="6"/>
    <s v="ID"/>
    <s v="United States"/>
    <n v="1"/>
    <d v="2026-09-14T00:00:00"/>
    <n v="2"/>
    <n v="12"/>
  </r>
  <r>
    <d v="2026-09-14T12:43:38"/>
    <s v="Chapter_Calendar"/>
    <x v="6"/>
    <x v="6"/>
    <s v="ID"/>
    <s v="United States"/>
    <n v="1"/>
    <d v="2026-09-14T00:00:00"/>
    <n v="2"/>
    <n v="12"/>
  </r>
  <r>
    <d v="2026-09-14T13:06:34"/>
    <s v="photos_n_videos"/>
    <x v="6"/>
    <x v="6"/>
    <s v="ID"/>
    <s v="United States"/>
    <n v="1"/>
    <d v="2026-09-14T00:00:00"/>
    <n v="2"/>
    <n v="13"/>
  </r>
  <r>
    <d v="2026-09-14T13:11:27"/>
    <s v="Events"/>
    <x v="28"/>
    <x v="11"/>
    <s v="CA"/>
    <s v="United States"/>
    <n v="1"/>
    <d v="2026-09-14T00:00:00"/>
    <n v="2"/>
    <n v="13"/>
  </r>
  <r>
    <d v="2026-09-14T13:19:08"/>
    <s v="Chapter_Calendar"/>
    <x v="29"/>
    <x v="15"/>
    <s v="UT"/>
    <s v="United States"/>
    <n v="1"/>
    <d v="2026-09-14T00:00:00"/>
    <n v="2"/>
    <n v="13"/>
  </r>
  <r>
    <d v="2026-09-14T13:47:45"/>
    <s v="Chapter_Calendar"/>
    <x v="6"/>
    <x v="6"/>
    <s v="ID"/>
    <s v="United States"/>
    <n v="1"/>
    <d v="2026-09-14T00:00:00"/>
    <n v="2"/>
    <n v="13"/>
  </r>
  <r>
    <d v="2026-09-14T13:54:11"/>
    <s v="Chapter_Calendar"/>
    <x v="30"/>
    <x v="11"/>
    <s v="CA"/>
    <s v="United States"/>
    <n v="1"/>
    <d v="2026-09-14T00:00:00"/>
    <n v="2"/>
    <n v="13"/>
  </r>
  <r>
    <d v="2026-09-14T14:00:01"/>
    <s v="Private_Event_Locations"/>
    <x v="6"/>
    <x v="6"/>
    <s v="ID"/>
    <s v="United States"/>
    <n v="1"/>
    <d v="2026-09-14T00:00:00"/>
    <n v="2"/>
    <n v="14"/>
  </r>
  <r>
    <d v="2026-09-14T14:03:55"/>
    <s v="Home"/>
    <x v="31"/>
    <x v="4"/>
    <s v="ID"/>
    <s v="United States"/>
    <n v="1"/>
    <d v="2026-09-14T00:00:00"/>
    <n v="2"/>
    <n v="14"/>
  </r>
  <r>
    <d v="2026-09-14T14:04:26"/>
    <s v="Membership"/>
    <x v="31"/>
    <x v="4"/>
    <s v="ID"/>
    <s v="United States"/>
    <n v="1"/>
    <d v="2026-09-14T00:00:00"/>
    <n v="2"/>
    <n v="14"/>
  </r>
  <r>
    <d v="2026-09-14T14:04:52"/>
    <s v="Chapter_Calendar"/>
    <x v="6"/>
    <x v="6"/>
    <s v="ID"/>
    <s v="United States"/>
    <n v="1"/>
    <d v="2026-09-14T00:00:00"/>
    <n v="2"/>
    <n v="14"/>
  </r>
  <r>
    <d v="2026-09-14T14:38:15"/>
    <s v="LOH"/>
    <x v="6"/>
    <x v="6"/>
    <s v="ID"/>
    <s v="United States"/>
    <n v="1"/>
    <d v="2026-09-14T00:00:00"/>
    <n v="2"/>
    <n v="14"/>
  </r>
  <r>
    <d v="2026-09-14T14:38:31"/>
    <s v="Chapter_Officers"/>
    <x v="6"/>
    <x v="6"/>
    <s v="ID"/>
    <s v="United States"/>
    <n v="1"/>
    <d v="2026-09-14T00:00:00"/>
    <n v="2"/>
    <n v="14"/>
  </r>
  <r>
    <d v="2026-09-14T15:31:57"/>
    <s v="Home"/>
    <x v="32"/>
    <x v="16"/>
    <s v="CA"/>
    <s v="United States"/>
    <n v="1"/>
    <d v="2026-09-14T00:00:00"/>
    <n v="2"/>
    <n v="15"/>
  </r>
  <r>
    <d v="2026-09-14T15:31:57"/>
    <s v="Chapter_Calendar"/>
    <x v="32"/>
    <x v="16"/>
    <s v="CA"/>
    <s v="United States"/>
    <n v="1"/>
    <d v="2026-09-14T00:00:00"/>
    <n v="2"/>
    <n v="15"/>
  </r>
  <r>
    <d v="2026-09-14T15:31:57"/>
    <s v="FAQs"/>
    <x v="32"/>
    <x v="16"/>
    <s v="CA"/>
    <s v="United States"/>
    <n v="1"/>
    <d v="2026-09-14T00:00:00"/>
    <n v="2"/>
    <n v="15"/>
  </r>
  <r>
    <d v="2026-09-14T15:35:18"/>
    <s v="Home"/>
    <x v="32"/>
    <x v="16"/>
    <s v="CA"/>
    <s v="United States"/>
    <n v="1"/>
    <d v="2026-09-14T00:00:00"/>
    <n v="2"/>
    <n v="15"/>
  </r>
  <r>
    <d v="2026-09-14T15:55:50"/>
    <s v="Home"/>
    <x v="33"/>
    <x v="17"/>
    <s v="CA"/>
    <s v="United States"/>
    <n v="1"/>
    <d v="2026-09-14T00:00:00"/>
    <n v="2"/>
    <n v="15"/>
  </r>
  <r>
    <d v="2026-09-14T15:55:51"/>
    <s v="Chapter_Calendar"/>
    <x v="33"/>
    <x v="17"/>
    <s v="CA"/>
    <s v="United States"/>
    <n v="1"/>
    <d v="2026-09-14T00:00:00"/>
    <n v="2"/>
    <n v="15"/>
  </r>
  <r>
    <d v="2026-09-14T15:55:56"/>
    <s v="Chapter_Events_Report"/>
    <x v="33"/>
    <x v="17"/>
    <s v="CA"/>
    <s v="United States"/>
    <n v="1"/>
    <d v="2026-09-14T00:00:00"/>
    <n v="2"/>
    <n v="15"/>
  </r>
  <r>
    <d v="2026-09-14T16:06:36"/>
    <s v="Home"/>
    <x v="34"/>
    <x v="4"/>
    <s v="ID"/>
    <s v="United States"/>
    <n v="1"/>
    <d v="2026-09-14T00:00:00"/>
    <n v="2"/>
    <n v="16"/>
  </r>
  <r>
    <d v="2026-09-14T16:06:41"/>
    <s v="photos_n_videos"/>
    <x v="34"/>
    <x v="4"/>
    <s v="ID"/>
    <s v="United States"/>
    <n v="1"/>
    <d v="2026-09-14T00:00:00"/>
    <n v="2"/>
    <n v="16"/>
  </r>
  <r>
    <d v="2026-09-14T16:10:02"/>
    <s v="Chapter_Calendar"/>
    <x v="34"/>
    <x v="4"/>
    <s v="ID"/>
    <s v="United States"/>
    <n v="1"/>
    <d v="2026-09-14T00:00:00"/>
    <n v="2"/>
    <n v="16"/>
  </r>
  <r>
    <d v="2026-09-14T17:09:51"/>
    <s v="Home"/>
    <x v="17"/>
    <x v="4"/>
    <s v="ID"/>
    <s v="United States"/>
    <n v="1"/>
    <d v="2026-09-14T00:00:00"/>
    <n v="2"/>
    <n v="17"/>
  </r>
  <r>
    <d v="2026-09-14T17:14:14"/>
    <s v="Chapter_Events_Report"/>
    <x v="17"/>
    <x v="4"/>
    <s v="ID"/>
    <s v="United States"/>
    <n v="1"/>
    <d v="2026-09-14T00:00:00"/>
    <n v="2"/>
    <n v="17"/>
  </r>
  <r>
    <d v="2026-09-14T17:14:22"/>
    <s v="Chapter_Mileage_Tracker"/>
    <x v="17"/>
    <x v="4"/>
    <s v="ID"/>
    <s v="United States"/>
    <n v="1"/>
    <d v="2026-09-14T00:00:00"/>
    <n v="2"/>
    <n v="17"/>
  </r>
  <r>
    <d v="2026-09-14T18:54:22"/>
    <s v="Home"/>
    <x v="17"/>
    <x v="4"/>
    <s v="ID"/>
    <s v="United States"/>
    <n v="1"/>
    <d v="2026-09-14T00:00:00"/>
    <n v="2"/>
    <n v="18"/>
  </r>
  <r>
    <d v="2026-09-14T18:54:27"/>
    <s v="photos_n_videos"/>
    <x v="17"/>
    <x v="4"/>
    <s v="ID"/>
    <s v="United States"/>
    <n v="1"/>
    <d v="2026-09-14T00:00:00"/>
    <n v="2"/>
    <n v="18"/>
  </r>
  <r>
    <d v="2026-09-14T19:08:41"/>
    <s v="Ride_Lead_Resourses"/>
    <x v="17"/>
    <x v="4"/>
    <s v="ID"/>
    <s v="United States"/>
    <n v="1"/>
    <d v="2026-09-14T00:00:00"/>
    <n v="2"/>
    <n v="19"/>
  </r>
  <r>
    <d v="2026-09-14T19:24:45"/>
    <s v="Home"/>
    <x v="35"/>
    <x v="18"/>
    <s v="ID"/>
    <s v="United States"/>
    <n v="1"/>
    <d v="2026-09-14T00:00:00"/>
    <n v="2"/>
    <n v="19"/>
  </r>
  <r>
    <d v="2026-09-14T19:24:51"/>
    <s v="Chapter_Calendar"/>
    <x v="35"/>
    <x v="18"/>
    <s v="ID"/>
    <s v="United States"/>
    <n v="1"/>
    <d v="2026-09-14T00:00:00"/>
    <n v="2"/>
    <n v="19"/>
  </r>
  <r>
    <d v="2026-09-14T19:31:22"/>
    <s v="FAQs"/>
    <x v="35"/>
    <x v="18"/>
    <s v="ID"/>
    <s v="United States"/>
    <n v="1"/>
    <d v="2026-09-14T00:00:00"/>
    <n v="2"/>
    <n v="19"/>
  </r>
  <r>
    <d v="2026-09-14T20:42:35"/>
    <s v="Home"/>
    <x v="36"/>
    <x v="19"/>
    <s v="WA"/>
    <s v="United States"/>
    <n v="1"/>
    <d v="2026-09-14T00:00:00"/>
    <n v="2"/>
    <n v="20"/>
  </r>
  <r>
    <d v="2026-09-14T20:45:07"/>
    <s v="HOG_Rally_Calendar"/>
    <x v="36"/>
    <x v="19"/>
    <s v="WA"/>
    <s v="United States"/>
    <n v="1"/>
    <d v="2026-09-14T00:00:00"/>
    <n v="2"/>
    <n v="20"/>
  </r>
  <r>
    <d v="2026-09-14T20:51:12"/>
    <s v="photos_n_videos"/>
    <x v="36"/>
    <x v="19"/>
    <s v="WA"/>
    <s v="United States"/>
    <n v="1"/>
    <d v="2026-09-14T00:00:00"/>
    <n v="2"/>
    <n v="20"/>
  </r>
  <r>
    <d v="2026-09-15T06:55:17"/>
    <s v="Home"/>
    <x v="37"/>
    <x v="20"/>
    <s v="IN"/>
    <s v="United States"/>
    <n v="1"/>
    <d v="2026-09-15T00:00:00"/>
    <n v="3"/>
    <n v="6"/>
  </r>
  <r>
    <d v="2026-09-15T07:20:21"/>
    <s v="FAQs"/>
    <x v="38"/>
    <x v="1"/>
    <m/>
    <s v="Hong Kong"/>
    <n v="1"/>
    <d v="2026-09-15T00:00:00"/>
    <n v="3"/>
    <n v="7"/>
  </r>
  <r>
    <d v="2026-09-15T07:28:01"/>
    <s v="Chapter_Officers"/>
    <x v="17"/>
    <x v="4"/>
    <s v="ID"/>
    <s v="United States"/>
    <n v="1"/>
    <d v="2026-09-15T00:00:00"/>
    <n v="3"/>
    <n v="7"/>
  </r>
  <r>
    <d v="2026-09-15T08:09:41"/>
    <s v="Chapter_Calendar"/>
    <x v="39"/>
    <x v="21"/>
    <s v="ID"/>
    <s v="United States"/>
    <n v="1"/>
    <d v="2026-09-15T00:00:00"/>
    <n v="3"/>
    <n v="8"/>
  </r>
  <r>
    <d v="2026-09-15T08:52:57"/>
    <s v="Chapter_Calendar"/>
    <x v="40"/>
    <x v="22"/>
    <s v="VA"/>
    <s v="United States"/>
    <n v="1"/>
    <d v="2026-09-15T00:00:00"/>
    <n v="3"/>
    <n v="8"/>
  </r>
  <r>
    <d v="2026-09-15T08:52:57"/>
    <s v="Home"/>
    <x v="40"/>
    <x v="22"/>
    <s v="VA"/>
    <s v="United States"/>
    <n v="1"/>
    <d v="2026-09-15T00:00:00"/>
    <n v="3"/>
    <n v="8"/>
  </r>
  <r>
    <d v="2026-09-15T08:56:02"/>
    <s v="Home"/>
    <x v="40"/>
    <x v="22"/>
    <s v="VA"/>
    <s v="United States"/>
    <n v="1"/>
    <d v="2026-09-15T00:00:00"/>
    <n v="3"/>
    <n v="8"/>
  </r>
  <r>
    <d v="2026-09-15T10:01:28"/>
    <s v="Burger_Burn_Volunteers"/>
    <x v="6"/>
    <x v="6"/>
    <s v="ID"/>
    <s v="United States"/>
    <n v="1"/>
    <d v="2026-09-15T00:00:00"/>
    <n v="3"/>
    <n v="10"/>
  </r>
  <r>
    <d v="2026-09-15T11:04:47"/>
    <s v="Home"/>
    <x v="17"/>
    <x v="4"/>
    <s v="ID"/>
    <s v="United States"/>
    <n v="1"/>
    <d v="2026-09-15T00:00:00"/>
    <n v="3"/>
    <n v="11"/>
  </r>
  <r>
    <d v="2026-09-15T12:22:37"/>
    <s v="Biker_BFast_Volunteers"/>
    <x v="17"/>
    <x v="4"/>
    <s v="ID"/>
    <s v="United States"/>
    <n v="1"/>
    <d v="2026-09-15T00:00:00"/>
    <n v="3"/>
    <n v="12"/>
  </r>
  <r>
    <d v="2026-09-15T12:33:44"/>
    <s v="Chapter_Calendar"/>
    <x v="17"/>
    <x v="4"/>
    <s v="ID"/>
    <s v="United States"/>
    <n v="1"/>
    <d v="2026-09-15T00:00:00"/>
    <n v="3"/>
    <n v="12"/>
  </r>
  <r>
    <d v="2026-09-15T13:17:14"/>
    <s v="Home"/>
    <x v="41"/>
    <x v="4"/>
    <s v="ID"/>
    <s v="United States"/>
    <n v="1"/>
    <d v="2026-09-15T00:00:00"/>
    <n v="3"/>
    <n v="13"/>
  </r>
  <r>
    <d v="2026-09-15T13:54:24"/>
    <s v="Events"/>
    <x v="42"/>
    <x v="23"/>
    <s v="HN"/>
    <s v="Vietnam"/>
    <n v="1"/>
    <d v="2026-09-15T00:00:00"/>
    <n v="3"/>
    <n v="13"/>
  </r>
  <r>
    <d v="2026-09-15T14:22:28"/>
    <s v="Chapter_Calendar"/>
    <x v="43"/>
    <x v="24"/>
    <s v="ID"/>
    <s v="United States"/>
    <n v="1"/>
    <d v="2026-09-15T00:00:00"/>
    <n v="3"/>
    <n v="14"/>
  </r>
  <r>
    <d v="2026-09-15T14:26:52"/>
    <s v="Home"/>
    <x v="44"/>
    <x v="4"/>
    <s v="ID"/>
    <s v="United States"/>
    <n v="1"/>
    <d v="2026-09-15T00:00:00"/>
    <n v="3"/>
    <n v="14"/>
  </r>
  <r>
    <d v="2026-09-15T14:26:57"/>
    <s v="Chapter_Calendar"/>
    <x v="44"/>
    <x v="4"/>
    <s v="ID"/>
    <s v="United States"/>
    <n v="1"/>
    <d v="2026-09-15T00:00:00"/>
    <n v="3"/>
    <n v="14"/>
  </r>
  <r>
    <d v="2026-09-15T14:34:10"/>
    <s v="Chapter_Calendar"/>
    <x v="45"/>
    <x v="25"/>
    <s v="WI"/>
    <s v="United States"/>
    <n v="1"/>
    <d v="2026-09-15T00:00:00"/>
    <n v="3"/>
    <n v="14"/>
  </r>
  <r>
    <d v="2026-09-15T17:12:58"/>
    <s v="National_HOG_Challenges"/>
    <x v="46"/>
    <x v="17"/>
    <s v="CA"/>
    <s v="United States"/>
    <n v="1"/>
    <d v="2026-09-15T00:00:00"/>
    <n v="3"/>
    <n v="17"/>
  </r>
  <r>
    <d v="2026-09-15T21:06:18"/>
    <s v="Home"/>
    <x v="47"/>
    <x v="2"/>
    <s v="ID"/>
    <s v="United States"/>
    <n v="1"/>
    <d v="2026-09-15T00:00:00"/>
    <n v="3"/>
    <n v="21"/>
  </r>
  <r>
    <d v="2026-09-15T21:18:48"/>
    <s v="Chapter_Calendar"/>
    <x v="48"/>
    <x v="2"/>
    <s v="ID"/>
    <s v="United States"/>
    <n v="1"/>
    <d v="2026-09-15T00:00:00"/>
    <n v="3"/>
    <n v="21"/>
  </r>
  <r>
    <d v="2026-09-15T21:24:20"/>
    <s v="Home"/>
    <x v="48"/>
    <x v="2"/>
    <s v="ID"/>
    <s v="United States"/>
    <n v="1"/>
    <d v="2026-09-15T00:00:00"/>
    <n v="3"/>
    <n v="21"/>
  </r>
  <r>
    <d v="2026-09-15T21:30:10"/>
    <s v="Home"/>
    <x v="48"/>
    <x v="2"/>
    <s v="ID"/>
    <s v="United States"/>
    <n v="1"/>
    <d v="2026-09-15T00:00:00"/>
    <n v="3"/>
    <n v="21"/>
  </r>
  <r>
    <d v="2026-09-15T21:42:21"/>
    <s v="Home"/>
    <x v="48"/>
    <x v="2"/>
    <s v="ID"/>
    <s v="United States"/>
    <n v="1"/>
    <d v="2026-09-15T00:00:00"/>
    <n v="3"/>
    <n v="21"/>
  </r>
  <r>
    <d v="2026-09-15T22:54:44"/>
    <s v="Home"/>
    <x v="49"/>
    <x v="26"/>
    <s v="OH"/>
    <s v="United States"/>
    <n v="1"/>
    <d v="2026-09-15T00:00:00"/>
    <n v="3"/>
    <n v="22"/>
  </r>
  <r>
    <d v="2026-09-15T22:54:48"/>
    <s v="About_Us"/>
    <x v="49"/>
    <x v="26"/>
    <s v="OH"/>
    <s v="United States"/>
    <n v="1"/>
    <d v="2026-09-15T00:00:00"/>
    <n v="3"/>
    <n v="22"/>
  </r>
  <r>
    <d v="2026-09-15T22:54:50"/>
    <s v="photos_n_videos"/>
    <x v="49"/>
    <x v="26"/>
    <s v="OH"/>
    <s v="United States"/>
    <n v="1"/>
    <d v="2026-09-15T00:00:00"/>
    <n v="3"/>
    <n v="22"/>
  </r>
  <r>
    <d v="2026-09-15T22:54:52"/>
    <s v="Membership"/>
    <x v="49"/>
    <x v="26"/>
    <s v="OH"/>
    <s v="United States"/>
    <n v="1"/>
    <d v="2026-09-15T00:00:00"/>
    <n v="3"/>
    <n v="22"/>
  </r>
  <r>
    <d v="2026-09-15T22:54:53"/>
    <s v="Forms_n_Docs"/>
    <x v="49"/>
    <x v="26"/>
    <s v="OH"/>
    <s v="United States"/>
    <n v="1"/>
    <d v="2026-09-15T00:00:00"/>
    <n v="3"/>
    <n v="22"/>
  </r>
  <r>
    <d v="2026-09-15T22:54:55"/>
    <s v="National_HOG_Challenges"/>
    <x v="49"/>
    <x v="26"/>
    <s v="OH"/>
    <s v="United States"/>
    <n v="1"/>
    <d v="2026-09-15T00:00:00"/>
    <n v="3"/>
    <n v="22"/>
  </r>
  <r>
    <d v="2026-09-15T22:54:57"/>
    <s v="LOH"/>
    <x v="49"/>
    <x v="26"/>
    <s v="OH"/>
    <s v="United States"/>
    <n v="1"/>
    <d v="2026-09-15T00:00:00"/>
    <n v="3"/>
    <n v="22"/>
  </r>
  <r>
    <d v="2026-09-15T22:54:58"/>
    <s v="Group_Riding"/>
    <x v="49"/>
    <x v="26"/>
    <s v="OH"/>
    <s v="United States"/>
    <n v="1"/>
    <d v="2026-09-15T00:00:00"/>
    <n v="3"/>
    <n v="22"/>
  </r>
  <r>
    <d v="2026-09-15T22:55:00"/>
    <s v="Chapter_Officers"/>
    <x v="49"/>
    <x v="26"/>
    <s v="OH"/>
    <s v="United States"/>
    <n v="1"/>
    <d v="2026-09-15T00:00:00"/>
    <n v="3"/>
    <n v="22"/>
  </r>
  <r>
    <d v="2026-09-15T22:55:01"/>
    <s v="Policies"/>
    <x v="49"/>
    <x v="26"/>
    <s v="OH"/>
    <s v="United States"/>
    <n v="1"/>
    <d v="2026-09-15T00:00:00"/>
    <n v="3"/>
    <n v="22"/>
  </r>
  <r>
    <d v="2026-09-16T04:26:06"/>
    <s v="Chapter_Officers"/>
    <x v="16"/>
    <x v="4"/>
    <s v="ID"/>
    <s v="United States"/>
    <n v="1"/>
    <d v="2026-09-16T00:00:00"/>
    <n v="4"/>
    <n v="4"/>
  </r>
  <r>
    <d v="2026-09-16T09:28:29"/>
    <s v="Home"/>
    <x v="50"/>
    <x v="27"/>
    <s v="WA"/>
    <s v="United States"/>
    <n v="1"/>
    <d v="2026-09-16T00:00:00"/>
    <n v="4"/>
    <n v="9"/>
  </r>
  <r>
    <d v="2026-09-16T09:31:12"/>
    <s v="Chapter_Calendar"/>
    <x v="50"/>
    <x v="27"/>
    <s v="WA"/>
    <s v="United States"/>
    <n v="1"/>
    <d v="2026-09-16T00:00:00"/>
    <n v="4"/>
    <n v="9"/>
  </r>
  <r>
    <d v="2026-09-16T14:34:02"/>
    <s v="Home"/>
    <x v="51"/>
    <x v="2"/>
    <s v="ID"/>
    <s v="United States"/>
    <n v="1"/>
    <d v="2026-09-16T00:00:00"/>
    <n v="4"/>
    <n v="14"/>
  </r>
  <r>
    <d v="2026-09-16T15:03:05"/>
    <s v="Harleys_Angels_Program"/>
    <x v="17"/>
    <x v="4"/>
    <s v="ID"/>
    <s v="United States"/>
    <n v="1"/>
    <d v="2026-09-16T00:00:00"/>
    <n v="4"/>
    <n v="15"/>
  </r>
  <r>
    <d v="2026-09-16T16:48:26"/>
    <s v="Group_Riding"/>
    <x v="52"/>
    <x v="8"/>
    <s v="VA"/>
    <s v="United States"/>
    <n v="1"/>
    <d v="2026-09-16T00:00:00"/>
    <n v="4"/>
    <n v="16"/>
  </r>
  <r>
    <d v="2026-09-16T17:36:39"/>
    <s v="photos_n_videos"/>
    <x v="17"/>
    <x v="4"/>
    <s v="ID"/>
    <s v="United States"/>
    <n v="1"/>
    <d v="2026-09-16T00:00:00"/>
    <n v="4"/>
    <n v="17"/>
  </r>
  <r>
    <d v="2026-09-16T18:57:14"/>
    <s v="Events"/>
    <x v="53"/>
    <x v="28"/>
    <s v="ID"/>
    <s v="United States"/>
    <n v="1"/>
    <d v="2026-09-16T00:00:00"/>
    <n v="4"/>
    <n v="18"/>
  </r>
  <r>
    <d v="2026-09-16T19:48:30"/>
    <s v="FAQs"/>
    <x v="54"/>
    <x v="29"/>
    <s v="00"/>
    <s v="Serbia"/>
    <n v="1"/>
    <d v="2026-09-16T00:00:00"/>
    <n v="4"/>
    <n v="19"/>
  </r>
  <r>
    <d v="2026-09-16T21:14:43"/>
    <s v="Membership"/>
    <x v="55"/>
    <x v="0"/>
    <s v="NJ"/>
    <s v="United States"/>
    <n v="1"/>
    <d v="2026-09-16T00:00:00"/>
    <n v="4"/>
    <n v="21"/>
  </r>
  <r>
    <d v="2026-09-16T22:01:56"/>
    <s v="Home"/>
    <x v="56"/>
    <x v="30"/>
    <s v="HA"/>
    <s v="China"/>
    <n v="1"/>
    <d v="2026-09-16T00:00:00"/>
    <n v="4"/>
    <n v="22"/>
  </r>
  <r>
    <d v="2026-09-16T23:33:26"/>
    <s v="Home"/>
    <x v="6"/>
    <x v="6"/>
    <s v="ID"/>
    <s v="United States"/>
    <n v="1"/>
    <d v="2026-09-16T00:00:00"/>
    <n v="4"/>
    <n v="23"/>
  </r>
  <r>
    <d v="2026-09-17T03:02:27"/>
    <s v="National_HOG_Challenges"/>
    <x v="57"/>
    <x v="17"/>
    <s v="CA"/>
    <s v="United States"/>
    <n v="1"/>
    <d v="2026-09-17T00:00:00"/>
    <n v="5"/>
    <n v="3"/>
  </r>
  <r>
    <d v="2026-09-17T06:34:35"/>
    <s v="Home"/>
    <x v="34"/>
    <x v="4"/>
    <s v="ID"/>
    <s v="United States"/>
    <n v="1"/>
    <d v="2026-09-17T00:00:00"/>
    <n v="5"/>
    <n v="6"/>
  </r>
  <r>
    <d v="2026-09-17T06:34:47"/>
    <s v="photos_n_videos"/>
    <x v="34"/>
    <x v="4"/>
    <s v="ID"/>
    <s v="United States"/>
    <n v="1"/>
    <d v="2026-09-17T00:00:00"/>
    <n v="5"/>
    <n v="6"/>
  </r>
  <r>
    <d v="2026-09-17T06:38:36"/>
    <s v="Chapter_Calendar"/>
    <x v="34"/>
    <x v="4"/>
    <s v="ID"/>
    <s v="United States"/>
    <n v="1"/>
    <d v="2026-09-17T00:00:00"/>
    <n v="5"/>
    <n v="6"/>
  </r>
  <r>
    <d v="2026-09-17T07:06:13"/>
    <s v="Chapter_Calendar"/>
    <x v="4"/>
    <x v="4"/>
    <s v="ID"/>
    <s v="United States"/>
    <n v="1"/>
    <d v="2026-09-17T00:00:00"/>
    <n v="5"/>
    <n v="7"/>
  </r>
  <r>
    <d v="2026-09-17T07:06:35"/>
    <s v="Chapter_Events_Report"/>
    <x v="4"/>
    <x v="4"/>
    <s v="ID"/>
    <s v="United States"/>
    <n v="1"/>
    <d v="2026-09-17T00:00:00"/>
    <n v="5"/>
    <n v="7"/>
  </r>
  <r>
    <d v="2026-09-17T08:28:50"/>
    <s v="Home"/>
    <x v="58"/>
    <x v="3"/>
    <s v="ID"/>
    <s v="United States"/>
    <n v="1"/>
    <d v="2026-09-17T00:00:00"/>
    <n v="5"/>
    <n v="8"/>
  </r>
  <r>
    <d v="2026-09-17T09:05:03"/>
    <s v="Home"/>
    <x v="59"/>
    <x v="3"/>
    <s v="ID"/>
    <s v="United States"/>
    <n v="1"/>
    <d v="2026-09-17T00:00:00"/>
    <n v="5"/>
    <n v="9"/>
  </r>
  <r>
    <d v="2026-09-17T09:47:09"/>
    <s v="Chapter_Calendar"/>
    <x v="60"/>
    <x v="4"/>
    <s v="ID"/>
    <s v="United States"/>
    <n v="1"/>
    <d v="2026-09-17T00:00:00"/>
    <n v="5"/>
    <n v="9"/>
  </r>
  <r>
    <d v="2026-09-17T10:02:51"/>
    <s v="Forms_n_Docs"/>
    <x v="17"/>
    <x v="4"/>
    <s v="ID"/>
    <s v="United States"/>
    <n v="1"/>
    <d v="2026-09-17T00:00:00"/>
    <n v="5"/>
    <n v="10"/>
  </r>
  <r>
    <d v="2026-09-17T10:05:36"/>
    <s v="Chapter_Members_Listing"/>
    <x v="17"/>
    <x v="4"/>
    <s v="ID"/>
    <s v="United States"/>
    <n v="1"/>
    <d v="2026-09-17T00:00:00"/>
    <n v="5"/>
    <n v="10"/>
  </r>
  <r>
    <d v="2026-09-17T10:10:03"/>
    <s v="Home"/>
    <x v="61"/>
    <x v="4"/>
    <s v="ID"/>
    <s v="United States"/>
    <n v="1"/>
    <d v="2026-09-17T00:00:00"/>
    <n v="5"/>
    <n v="10"/>
  </r>
  <r>
    <d v="2026-09-17T10:10:06"/>
    <s v="Chapter_Calendar"/>
    <x v="61"/>
    <x v="4"/>
    <s v="ID"/>
    <s v="United States"/>
    <n v="1"/>
    <d v="2026-09-17T00:00:00"/>
    <n v="5"/>
    <n v="10"/>
  </r>
  <r>
    <d v="2026-09-17T10:38:59"/>
    <s v="Home"/>
    <x v="34"/>
    <x v="4"/>
    <s v="ID"/>
    <s v="United States"/>
    <n v="1"/>
    <d v="2026-09-17T00:00:00"/>
    <n v="5"/>
    <n v="10"/>
  </r>
  <r>
    <d v="2026-09-17T10:39:04"/>
    <s v="Events"/>
    <x v="34"/>
    <x v="4"/>
    <s v="ID"/>
    <s v="United States"/>
    <n v="1"/>
    <d v="2026-09-17T00:00:00"/>
    <n v="5"/>
    <n v="10"/>
  </r>
  <r>
    <d v="2026-09-17T10:39:31"/>
    <s v="Chapter_Calendar"/>
    <x v="34"/>
    <x v="4"/>
    <s v="ID"/>
    <s v="United States"/>
    <n v="1"/>
    <d v="2026-09-17T00:00:00"/>
    <n v="5"/>
    <n v="10"/>
  </r>
  <r>
    <d v="2026-09-17T11:53:48"/>
    <s v="Ride_Leads"/>
    <x v="17"/>
    <x v="4"/>
    <s v="ID"/>
    <s v="United States"/>
    <n v="1"/>
    <d v="2026-09-17T00:00:00"/>
    <n v="5"/>
    <n v="11"/>
  </r>
  <r>
    <d v="2026-09-17T12:09:28"/>
    <s v="Newsletters"/>
    <x v="17"/>
    <x v="4"/>
    <s v="ID"/>
    <s v="United States"/>
    <n v="1"/>
    <d v="2026-09-17T00:00:00"/>
    <n v="5"/>
    <n v="12"/>
  </r>
  <r>
    <d v="2026-09-17T12:10:39"/>
    <s v="FAQs"/>
    <x v="17"/>
    <x v="4"/>
    <s v="ID"/>
    <s v="United States"/>
    <n v="1"/>
    <d v="2026-09-17T00:00:00"/>
    <n v="5"/>
    <n v="12"/>
  </r>
  <r>
    <d v="2026-09-17T12:57:29"/>
    <s v="Home"/>
    <x v="17"/>
    <x v="4"/>
    <s v="ID"/>
    <s v="United States"/>
    <n v="1"/>
    <d v="2026-09-17T00:00:00"/>
    <n v="5"/>
    <n v="12"/>
  </r>
  <r>
    <d v="2026-09-17T15:26:52"/>
    <s v="Home"/>
    <x v="62"/>
    <x v="31"/>
    <s v="WI"/>
    <s v="United States"/>
    <n v="1"/>
    <d v="2026-09-17T00:00:00"/>
    <n v="5"/>
    <n v="15"/>
  </r>
  <r>
    <d v="2026-09-17T15:27:25"/>
    <s v="Home"/>
    <x v="62"/>
    <x v="31"/>
    <s v="WI"/>
    <s v="United States"/>
    <n v="1"/>
    <d v="2026-09-17T00:00:00"/>
    <n v="5"/>
    <n v="15"/>
  </r>
  <r>
    <d v="2026-09-17T16:26:09"/>
    <s v="Useful_Links"/>
    <x v="17"/>
    <x v="4"/>
    <s v="ID"/>
    <s v="United States"/>
    <n v="1"/>
    <d v="2026-09-17T00:00:00"/>
    <n v="5"/>
    <n v="16"/>
  </r>
  <r>
    <d v="2026-09-17T16:27:11"/>
    <s v="Events"/>
    <x v="17"/>
    <x v="4"/>
    <s v="ID"/>
    <s v="United States"/>
    <n v="1"/>
    <d v="2026-09-17T00:00:00"/>
    <n v="5"/>
    <n v="16"/>
  </r>
  <r>
    <d v="2026-09-17T19:58:54"/>
    <s v="Chapter_Calendar"/>
    <x v="63"/>
    <x v="2"/>
    <s v="ID"/>
    <s v="United States"/>
    <n v="1"/>
    <d v="2026-09-17T00:00:00"/>
    <n v="5"/>
    <n v="19"/>
  </r>
  <r>
    <d v="2026-09-17T20:13:51"/>
    <s v="Harleys_Angels_Program"/>
    <x v="64"/>
    <x v="3"/>
    <s v="ID"/>
    <s v="United States"/>
    <n v="1"/>
    <d v="2026-09-17T00:00:00"/>
    <n v="5"/>
    <n v="20"/>
  </r>
  <r>
    <d v="2026-09-17T22:44:01"/>
    <s v="About_Us"/>
    <x v="65"/>
    <x v="32"/>
    <s v="MD"/>
    <s v="United States"/>
    <n v="1"/>
    <d v="2026-09-17T00:00:00"/>
    <n v="5"/>
    <n v="22"/>
  </r>
  <r>
    <d v="2026-09-17T23:09:54"/>
    <s v="Home"/>
    <x v="66"/>
    <x v="33"/>
    <s v="CA"/>
    <s v="United States"/>
    <n v="1"/>
    <d v="2026-09-17T00:00:00"/>
    <n v="5"/>
    <n v="23"/>
  </r>
  <r>
    <d v="2026-09-18T05:55:04"/>
    <s v="Chapter_Events_Report"/>
    <x v="67"/>
    <x v="3"/>
    <s v="ID"/>
    <s v="United States"/>
    <n v="1"/>
    <d v="2026-09-18T00:00:00"/>
    <n v="6"/>
    <n v="5"/>
  </r>
  <r>
    <d v="2026-09-18T05:55:14"/>
    <s v="Chapter_Events_Report"/>
    <x v="68"/>
    <x v="34"/>
    <s v="NC"/>
    <s v="United States"/>
    <n v="1"/>
    <d v="2026-09-18T00:00:00"/>
    <n v="6"/>
    <n v="5"/>
  </r>
  <r>
    <d v="2026-09-18T05:55:21"/>
    <s v="Home"/>
    <x v="68"/>
    <x v="34"/>
    <s v="NC"/>
    <s v="United States"/>
    <n v="1"/>
    <d v="2026-09-18T00:00:00"/>
    <n v="6"/>
    <n v="5"/>
  </r>
  <r>
    <d v="2026-09-18T05:56:08"/>
    <s v="Events"/>
    <x v="67"/>
    <x v="3"/>
    <s v="ID"/>
    <s v="United States"/>
    <n v="1"/>
    <d v="2026-09-18T00:00:00"/>
    <n v="6"/>
    <n v="5"/>
  </r>
  <r>
    <d v="2026-09-18T05:57:32"/>
    <s v="Chapter_Calendar"/>
    <x v="67"/>
    <x v="3"/>
    <s v="ID"/>
    <s v="United States"/>
    <n v="1"/>
    <d v="2026-09-18T00:00:00"/>
    <n v="6"/>
    <n v="5"/>
  </r>
  <r>
    <d v="2026-09-18T06:10:06"/>
    <s v="About_Us"/>
    <x v="69"/>
    <x v="35"/>
    <s v="CA"/>
    <s v="United States"/>
    <n v="1"/>
    <d v="2026-09-18T00:00:00"/>
    <n v="6"/>
    <n v="6"/>
  </r>
  <r>
    <d v="2026-09-18T06:38:13"/>
    <s v="Home"/>
    <x v="70"/>
    <x v="2"/>
    <s v="ID"/>
    <s v="United States"/>
    <n v="1"/>
    <d v="2026-09-18T00:00:00"/>
    <n v="6"/>
    <n v="6"/>
  </r>
  <r>
    <d v="2026-09-18T06:38:16"/>
    <s v="Chapter_Calendar"/>
    <x v="70"/>
    <x v="2"/>
    <s v="ID"/>
    <s v="United States"/>
    <n v="1"/>
    <d v="2026-09-18T00:00:00"/>
    <n v="6"/>
    <n v="6"/>
  </r>
  <r>
    <d v="2026-09-18T06:49:40"/>
    <s v="Home"/>
    <x v="71"/>
    <x v="36"/>
    <s v="ID"/>
    <s v="United States"/>
    <n v="1"/>
    <d v="2026-09-18T00:00:00"/>
    <n v="6"/>
    <n v="6"/>
  </r>
  <r>
    <d v="2026-09-18T06:49:45"/>
    <s v="photos_n_videos"/>
    <x v="71"/>
    <x v="36"/>
    <s v="ID"/>
    <s v="United States"/>
    <n v="1"/>
    <d v="2026-09-18T00:00:00"/>
    <n v="6"/>
    <n v="6"/>
  </r>
  <r>
    <d v="2026-09-18T06:56:03"/>
    <s v="Home"/>
    <x v="72"/>
    <x v="37"/>
    <s v="RP"/>
    <s v="Germany"/>
    <n v="1"/>
    <d v="2026-09-18T00:00:00"/>
    <n v="6"/>
    <n v="6"/>
  </r>
  <r>
    <d v="2026-09-18T06:56:06"/>
    <s v="photos_n_videos"/>
    <x v="72"/>
    <x v="37"/>
    <s v="RP"/>
    <s v="Germany"/>
    <n v="1"/>
    <d v="2026-09-18T00:00:00"/>
    <n v="6"/>
    <n v="6"/>
  </r>
  <r>
    <d v="2026-09-18T07:24:30"/>
    <s v="Reports"/>
    <x v="17"/>
    <x v="4"/>
    <s v="ID"/>
    <s v="United States"/>
    <n v="1"/>
    <d v="2026-09-18T00:00:00"/>
    <n v="6"/>
    <n v="7"/>
  </r>
  <r>
    <d v="2026-09-18T07:29:11"/>
    <s v="Chapter_Calendar"/>
    <x v="4"/>
    <x v="4"/>
    <s v="ID"/>
    <s v="United States"/>
    <n v="1"/>
    <d v="2026-09-18T00:00:00"/>
    <n v="6"/>
    <n v="7"/>
  </r>
  <r>
    <d v="2026-09-18T07:59:27"/>
    <s v="Home"/>
    <x v="17"/>
    <x v="4"/>
    <s v="ID"/>
    <s v="United States"/>
    <n v="1"/>
    <d v="2026-09-18T00:00:00"/>
    <n v="6"/>
    <n v="7"/>
  </r>
  <r>
    <d v="2026-09-18T08:51:32"/>
    <s v="Chapter_Calendar"/>
    <x v="43"/>
    <x v="24"/>
    <s v="ID"/>
    <s v="United States"/>
    <n v="1"/>
    <d v="2026-09-18T00:00:00"/>
    <n v="6"/>
    <n v="8"/>
  </r>
  <r>
    <d v="2026-09-18T08:52:06"/>
    <s v="photos_n_videos"/>
    <x v="43"/>
    <x v="24"/>
    <s v="ID"/>
    <s v="United States"/>
    <n v="1"/>
    <d v="2026-09-18T00:00:00"/>
    <n v="6"/>
    <n v="8"/>
  </r>
  <r>
    <d v="2026-09-18T08:52:30"/>
    <s v="New_Member_Recruit_Raffle"/>
    <x v="43"/>
    <x v="24"/>
    <s v="ID"/>
    <s v="United States"/>
    <n v="1"/>
    <d v="2026-09-18T00:00:00"/>
    <n v="6"/>
    <n v="8"/>
  </r>
  <r>
    <d v="2026-09-18T08:52:47"/>
    <s v="Rides_n_GPX_Files"/>
    <x v="43"/>
    <x v="24"/>
    <s v="ID"/>
    <s v="United States"/>
    <n v="1"/>
    <d v="2026-09-18T00:00:00"/>
    <n v="6"/>
    <n v="8"/>
  </r>
  <r>
    <d v="2026-09-18T08:54:38"/>
    <s v="Ride_Lead_Calendar"/>
    <x v="43"/>
    <x v="24"/>
    <s v="ID"/>
    <s v="United States"/>
    <n v="1"/>
    <d v="2026-09-18T00:00:00"/>
    <n v="6"/>
    <n v="8"/>
  </r>
  <r>
    <d v="2026-09-18T09:07:30"/>
    <s v="Home"/>
    <x v="53"/>
    <x v="28"/>
    <s v="ID"/>
    <s v="United States"/>
    <n v="1"/>
    <d v="2026-09-18T00:00:00"/>
    <n v="6"/>
    <n v="9"/>
  </r>
  <r>
    <d v="2026-09-18T09:07:44"/>
    <s v="Chapter_Calendar"/>
    <x v="53"/>
    <x v="28"/>
    <s v="ID"/>
    <s v="United States"/>
    <n v="1"/>
    <d v="2026-09-18T00:00:00"/>
    <n v="6"/>
    <n v="9"/>
  </r>
  <r>
    <d v="2026-09-18T11:45:17"/>
    <s v="Chapter_Calendar"/>
    <x v="17"/>
    <x v="4"/>
    <s v="ID"/>
    <s v="United States"/>
    <n v="1"/>
    <d v="2026-09-18T00:00:00"/>
    <n v="6"/>
    <n v="11"/>
  </r>
  <r>
    <d v="2026-09-18T11:45:19"/>
    <s v="Chapter_Events_Report"/>
    <x v="17"/>
    <x v="4"/>
    <s v="ID"/>
    <s v="United States"/>
    <n v="1"/>
    <d v="2026-09-18T00:00:00"/>
    <n v="6"/>
    <n v="11"/>
  </r>
  <r>
    <d v="2026-09-18T11:53:09"/>
    <s v="Rides_n_GPX_Files"/>
    <x v="17"/>
    <x v="4"/>
    <s v="ID"/>
    <s v="United States"/>
    <n v="1"/>
    <d v="2026-09-18T00:00:00"/>
    <n v="6"/>
    <n v="11"/>
  </r>
  <r>
    <d v="2026-09-18T13:03:58"/>
    <s v="Home"/>
    <x v="73"/>
    <x v="38"/>
    <s v="CO"/>
    <s v="United States"/>
    <n v="1"/>
    <d v="2026-09-18T00:00:00"/>
    <n v="6"/>
    <n v="13"/>
  </r>
  <r>
    <d v="2026-09-18T13:04:03"/>
    <s v="Chapter_Officers"/>
    <x v="73"/>
    <x v="38"/>
    <s v="CO"/>
    <s v="United States"/>
    <n v="1"/>
    <d v="2026-09-18T00:00:00"/>
    <n v="6"/>
    <n v="13"/>
  </r>
  <r>
    <d v="2026-09-18T13:51:17"/>
    <s v="Events"/>
    <x v="74"/>
    <x v="39"/>
    <s v="ID"/>
    <s v="United States"/>
    <n v="1"/>
    <d v="2026-09-18T00:00:00"/>
    <n v="6"/>
    <n v="13"/>
  </r>
  <r>
    <d v="2026-09-18T13:51:18"/>
    <s v="Chapter_Calendar"/>
    <x v="74"/>
    <x v="39"/>
    <s v="ID"/>
    <s v="United States"/>
    <n v="1"/>
    <d v="2026-09-18T00:00:00"/>
    <n v="6"/>
    <n v="13"/>
  </r>
  <r>
    <d v="2026-09-18T13:54:59"/>
    <s v="Home"/>
    <x v="74"/>
    <x v="39"/>
    <s v="ID"/>
    <s v="United States"/>
    <n v="1"/>
    <d v="2026-09-18T00:00:00"/>
    <n v="6"/>
    <n v="13"/>
  </r>
  <r>
    <d v="2026-09-18T15:36:18"/>
    <s v="Home"/>
    <x v="75"/>
    <x v="40"/>
    <s v="OR"/>
    <s v="United States"/>
    <n v="1"/>
    <d v="2026-09-18T00:00:00"/>
    <n v="6"/>
    <n v="15"/>
  </r>
  <r>
    <d v="2026-09-18T16:20:48"/>
    <s v="Home"/>
    <x v="76"/>
    <x v="2"/>
    <s v="ID"/>
    <s v="United States"/>
    <n v="1"/>
    <d v="2026-09-18T00:00:00"/>
    <n v="6"/>
    <n v="16"/>
  </r>
  <r>
    <d v="2026-09-18T16:20:53"/>
    <s v="Chapter_Calendar"/>
    <x v="76"/>
    <x v="2"/>
    <s v="ID"/>
    <s v="United States"/>
    <n v="1"/>
    <d v="2026-09-18T00:00:00"/>
    <n v="6"/>
    <n v="16"/>
  </r>
  <r>
    <d v="2026-09-18T16:21:44"/>
    <s v="Cooking_Volunteers"/>
    <x v="76"/>
    <x v="2"/>
    <s v="ID"/>
    <s v="United States"/>
    <n v="1"/>
    <d v="2026-09-18T00:00:00"/>
    <n v="6"/>
    <n v="16"/>
  </r>
  <r>
    <d v="2026-09-18T16:28:06"/>
    <s v="Events"/>
    <x v="2"/>
    <x v="2"/>
    <s v="ID"/>
    <s v="United States"/>
    <n v="1"/>
    <d v="2026-09-18T00:00:00"/>
    <n v="6"/>
    <n v="16"/>
  </r>
  <r>
    <d v="2026-09-18T16:28:48"/>
    <s v="Chapter_Calendar"/>
    <x v="2"/>
    <x v="2"/>
    <s v="ID"/>
    <s v="United States"/>
    <n v="1"/>
    <d v="2026-09-18T00:00:00"/>
    <n v="6"/>
    <n v="16"/>
  </r>
  <r>
    <d v="2026-09-18T16:29:22"/>
    <s v="Home"/>
    <x v="2"/>
    <x v="2"/>
    <s v="ID"/>
    <s v="United States"/>
    <n v="1"/>
    <d v="2026-09-18T00:00:00"/>
    <n v="6"/>
    <n v="16"/>
  </r>
  <r>
    <d v="2026-09-18T17:41:47"/>
    <s v="Home"/>
    <x v="77"/>
    <x v="9"/>
    <s v="UT"/>
    <s v="United States"/>
    <n v="1"/>
    <d v="2026-09-18T00:00:00"/>
    <n v="6"/>
    <n v="17"/>
  </r>
  <r>
    <d v="2026-09-18T17:42:17"/>
    <s v="Chapter_Calendar"/>
    <x v="77"/>
    <x v="9"/>
    <s v="UT"/>
    <s v="United States"/>
    <n v="1"/>
    <d v="2026-09-18T00:00:00"/>
    <n v="6"/>
    <n v="17"/>
  </r>
  <r>
    <d v="2026-09-18T17:48:34"/>
    <s v="Events"/>
    <x v="78"/>
    <x v="41"/>
    <s v="CA"/>
    <s v="United States"/>
    <n v="1"/>
    <d v="2026-09-18T00:00:00"/>
    <n v="6"/>
    <n v="17"/>
  </r>
  <r>
    <d v="2026-09-18T17:48:52"/>
    <s v="Chapter_Calendar"/>
    <x v="78"/>
    <x v="41"/>
    <s v="CA"/>
    <s v="United States"/>
    <n v="1"/>
    <d v="2026-09-18T00:00:00"/>
    <n v="6"/>
    <n v="17"/>
  </r>
  <r>
    <d v="2026-09-18T17:50:34"/>
    <s v="Home"/>
    <x v="79"/>
    <x v="4"/>
    <s v="ID"/>
    <s v="United States"/>
    <n v="1"/>
    <d v="2026-09-18T00:00:00"/>
    <n v="6"/>
    <n v="17"/>
  </r>
  <r>
    <d v="2026-09-18T17:50:37"/>
    <s v="Chapter_Calendar"/>
    <x v="79"/>
    <x v="4"/>
    <s v="ID"/>
    <s v="United States"/>
    <n v="1"/>
    <d v="2026-09-18T00:00:00"/>
    <n v="6"/>
    <n v="17"/>
  </r>
  <r>
    <d v="2026-09-18T18:07:55"/>
    <s v="Home"/>
    <x v="80"/>
    <x v="4"/>
    <s v="ID"/>
    <s v="United States"/>
    <n v="1"/>
    <d v="2026-09-18T00:00:00"/>
    <n v="6"/>
    <n v="18"/>
  </r>
  <r>
    <d v="2026-09-18T18:07:57"/>
    <s v="Chapter_Calendar"/>
    <x v="80"/>
    <x v="4"/>
    <s v="ID"/>
    <s v="United States"/>
    <n v="1"/>
    <d v="2026-09-18T00:00:00"/>
    <n v="6"/>
    <n v="18"/>
  </r>
  <r>
    <d v="2026-09-18T18:23:35"/>
    <s v="photos_n_videos"/>
    <x v="58"/>
    <x v="3"/>
    <s v="ID"/>
    <s v="United States"/>
    <n v="1"/>
    <d v="2026-09-18T00:00:00"/>
    <n v="6"/>
    <n v="18"/>
  </r>
  <r>
    <d v="2026-09-18T18:24:50"/>
    <s v="Home"/>
    <x v="81"/>
    <x v="6"/>
    <s v="ID"/>
    <s v="United States"/>
    <n v="1"/>
    <d v="2026-09-18T00:00:00"/>
    <n v="6"/>
    <n v="18"/>
  </r>
  <r>
    <d v="2026-09-18T18:24:58"/>
    <s v="Chapter_Calendar"/>
    <x v="81"/>
    <x v="6"/>
    <s v="ID"/>
    <s v="United States"/>
    <n v="1"/>
    <d v="2026-09-18T00:00:00"/>
    <n v="6"/>
    <n v="18"/>
  </r>
  <r>
    <d v="2026-09-18T18:31:56"/>
    <s v="Chapter_Ride365_Miles"/>
    <x v="17"/>
    <x v="4"/>
    <s v="ID"/>
    <s v="United States"/>
    <n v="1"/>
    <d v="2026-09-18T00:00:00"/>
    <n v="6"/>
    <n v="18"/>
  </r>
  <r>
    <d v="2026-09-18T18:40:01"/>
    <s v="FAQs"/>
    <x v="17"/>
    <x v="4"/>
    <s v="ID"/>
    <s v="United States"/>
    <n v="1"/>
    <d v="2026-09-18T00:00:00"/>
    <n v="6"/>
    <n v="18"/>
  </r>
  <r>
    <d v="2026-09-18T18:45:51"/>
    <s v="Chapter_Mileage_Tracker"/>
    <x v="17"/>
    <x v="4"/>
    <s v="ID"/>
    <s v="United States"/>
    <n v="1"/>
    <d v="2026-09-18T00:00:00"/>
    <n v="6"/>
    <n v="18"/>
  </r>
  <r>
    <d v="2026-09-18T18:47:01"/>
    <s v="photos_n_videos"/>
    <x v="17"/>
    <x v="4"/>
    <s v="ID"/>
    <s v="United States"/>
    <n v="1"/>
    <d v="2026-09-18T00:00:00"/>
    <n v="6"/>
    <n v="18"/>
  </r>
  <r>
    <d v="2026-09-18T18:49:18"/>
    <s v="Newsletters"/>
    <x v="17"/>
    <x v="4"/>
    <s v="ID"/>
    <s v="United States"/>
    <n v="1"/>
    <d v="2026-09-18T00:00:00"/>
    <n v="6"/>
    <n v="18"/>
  </r>
  <r>
    <d v="2026-09-18T19:00:59"/>
    <s v="About_Us"/>
    <x v="17"/>
    <x v="4"/>
    <s v="ID"/>
    <s v="United States"/>
    <n v="1"/>
    <d v="2026-09-18T00:00:00"/>
    <n v="6"/>
    <n v="19"/>
  </r>
  <r>
    <d v="2026-09-18T19:45:48"/>
    <s v="Home"/>
    <x v="82"/>
    <x v="12"/>
    <s v="UT"/>
    <s v="United States"/>
    <n v="1"/>
    <d v="2026-09-18T00:00:00"/>
    <n v="6"/>
    <n v="19"/>
  </r>
  <r>
    <d v="2026-09-18T19:45:51"/>
    <s v="Chapter_Calendar"/>
    <x v="82"/>
    <x v="12"/>
    <s v="UT"/>
    <s v="United States"/>
    <n v="1"/>
    <d v="2026-09-18T00:00:00"/>
    <n v="6"/>
    <n v="19"/>
  </r>
  <r>
    <d v="2026-09-18T20:46:50"/>
    <s v="Home"/>
    <x v="83"/>
    <x v="4"/>
    <s v="ID"/>
    <s v="United States"/>
    <n v="1"/>
    <d v="2026-09-18T00:00:00"/>
    <n v="6"/>
    <n v="20"/>
  </r>
  <r>
    <d v="2026-09-18T20:47:39"/>
    <s v="Membership"/>
    <x v="83"/>
    <x v="4"/>
    <s v="ID"/>
    <s v="United States"/>
    <n v="1"/>
    <d v="2026-09-18T00:00:00"/>
    <n v="6"/>
    <n v="20"/>
  </r>
  <r>
    <d v="2026-09-18T20:48:43"/>
    <s v="Chapter_Calendar"/>
    <x v="83"/>
    <x v="4"/>
    <s v="ID"/>
    <s v="United States"/>
    <n v="1"/>
    <d v="2026-09-18T00:00:00"/>
    <n v="6"/>
    <n v="20"/>
  </r>
  <r>
    <d v="2026-09-18T20:50:14"/>
    <s v="photos_n_videos"/>
    <x v="83"/>
    <x v="4"/>
    <s v="ID"/>
    <s v="United States"/>
    <n v="1"/>
    <d v="2026-09-18T00:00:00"/>
    <n v="6"/>
    <n v="20"/>
  </r>
  <r>
    <d v="2026-09-18T21:19:49"/>
    <s v="Home"/>
    <x v="84"/>
    <x v="4"/>
    <s v="ID"/>
    <s v="United States"/>
    <n v="1"/>
    <d v="2026-09-18T00:00:00"/>
    <n v="6"/>
    <n v="21"/>
  </r>
  <r>
    <d v="2026-09-18T21:20:19"/>
    <s v="Chapter_Calendar"/>
    <x v="84"/>
    <x v="4"/>
    <s v="ID"/>
    <s v="United States"/>
    <n v="1"/>
    <d v="2026-09-18T00:00:00"/>
    <n v="6"/>
    <n v="21"/>
  </r>
  <r>
    <d v="2026-09-18T23:18:02"/>
    <s v="Home"/>
    <x v="85"/>
    <x v="4"/>
    <s v="ID"/>
    <s v="United States"/>
    <n v="1"/>
    <d v="2026-09-18T00:00:00"/>
    <n v="6"/>
    <n v="23"/>
  </r>
  <r>
    <d v="2026-09-19T04:05:09"/>
    <s v="Home"/>
    <x v="86"/>
    <x v="2"/>
    <s v="ID"/>
    <s v="United States"/>
    <n v="1"/>
    <d v="2026-09-19T00:00:00"/>
    <n v="7"/>
    <n v="4"/>
  </r>
  <r>
    <d v="2026-09-19T04:06:41"/>
    <s v="Chapter_Calendar"/>
    <x v="86"/>
    <x v="2"/>
    <s v="ID"/>
    <s v="United States"/>
    <n v="1"/>
    <d v="2026-09-19T00:00:00"/>
    <n v="7"/>
    <n v="4"/>
  </r>
  <r>
    <d v="2026-09-19T05:58:45"/>
    <s v="Home"/>
    <x v="47"/>
    <x v="2"/>
    <s v="ID"/>
    <s v="United States"/>
    <n v="1"/>
    <d v="2026-09-19T00:00:00"/>
    <n v="7"/>
    <n v="5"/>
  </r>
  <r>
    <d v="2026-09-19T05:58:48"/>
    <s v="Chapter_Calendar"/>
    <x v="47"/>
    <x v="2"/>
    <s v="ID"/>
    <s v="United States"/>
    <n v="1"/>
    <d v="2026-09-19T00:00:00"/>
    <n v="7"/>
    <n v="5"/>
  </r>
  <r>
    <d v="2026-09-19T07:15:55"/>
    <s v="Home"/>
    <x v="87"/>
    <x v="4"/>
    <s v="ID"/>
    <s v="United States"/>
    <n v="1"/>
    <d v="2026-09-19T00:00:00"/>
    <n v="7"/>
    <n v="7"/>
  </r>
  <r>
    <d v="2026-09-19T07:16:06"/>
    <s v="Chapter_Calendar"/>
    <x v="87"/>
    <x v="4"/>
    <s v="ID"/>
    <s v="United States"/>
    <n v="1"/>
    <d v="2026-09-19T00:00:00"/>
    <n v="7"/>
    <n v="7"/>
  </r>
  <r>
    <d v="2026-09-19T07:17:23"/>
    <s v="Cooking_Volunteers"/>
    <x v="87"/>
    <x v="4"/>
    <s v="ID"/>
    <s v="United States"/>
    <n v="1"/>
    <d v="2026-09-19T00:00:00"/>
    <n v="7"/>
    <n v="7"/>
  </r>
  <r>
    <d v="2026-09-19T07:55:06"/>
    <s v="Chapter_Calendar"/>
    <x v="88"/>
    <x v="22"/>
    <s v="VA"/>
    <s v="United States"/>
    <n v="1"/>
    <d v="2026-09-19T00:00:00"/>
    <n v="7"/>
    <n v="7"/>
  </r>
  <r>
    <d v="2026-09-19T08:28:38"/>
    <s v="Home"/>
    <x v="70"/>
    <x v="2"/>
    <s v="ID"/>
    <s v="United States"/>
    <n v="1"/>
    <d v="2026-09-19T00:00:00"/>
    <n v="7"/>
    <n v="8"/>
  </r>
  <r>
    <d v="2026-09-19T09:13:09"/>
    <s v="Home"/>
    <x v="89"/>
    <x v="42"/>
    <s v="ID"/>
    <s v="United States"/>
    <n v="1"/>
    <d v="2026-09-19T00:00:00"/>
    <n v="7"/>
    <n v="9"/>
  </r>
  <r>
    <d v="2026-09-19T09:13:11"/>
    <s v="Chapter_Calendar"/>
    <x v="89"/>
    <x v="42"/>
    <s v="ID"/>
    <s v="United States"/>
    <n v="1"/>
    <d v="2026-09-19T00:00:00"/>
    <n v="7"/>
    <n v="9"/>
  </r>
  <r>
    <d v="2026-09-19T09:14:16"/>
    <s v="Chapter_Calendar"/>
    <x v="90"/>
    <x v="3"/>
    <s v="ID"/>
    <s v="United States"/>
    <n v="1"/>
    <d v="2026-09-19T00:00:00"/>
    <n v="7"/>
    <n v="9"/>
  </r>
  <r>
    <d v="2026-09-19T09:14:30"/>
    <s v="Biker_BFast_Volunteers"/>
    <x v="89"/>
    <x v="42"/>
    <s v="ID"/>
    <s v="United States"/>
    <n v="1"/>
    <d v="2026-09-19T00:00:00"/>
    <n v="7"/>
    <n v="9"/>
  </r>
  <r>
    <d v="2026-09-19T09:15:47"/>
    <s v="Burger_Burn_Volunteers"/>
    <x v="89"/>
    <x v="42"/>
    <s v="ID"/>
    <s v="United States"/>
    <n v="1"/>
    <d v="2026-09-19T00:00:00"/>
    <n v="7"/>
    <n v="9"/>
  </r>
  <r>
    <d v="2026-09-19T09:16:33"/>
    <s v="Chapter_Events_Report"/>
    <x v="90"/>
    <x v="3"/>
    <s v="ID"/>
    <s v="United States"/>
    <n v="1"/>
    <d v="2026-09-19T00:00:00"/>
    <n v="7"/>
    <n v="9"/>
  </r>
  <r>
    <d v="2026-09-19T09:26:22"/>
    <s v="Home"/>
    <x v="91"/>
    <x v="9"/>
    <s v="UT"/>
    <s v="United States"/>
    <n v="1"/>
    <d v="2026-09-19T00:00:00"/>
    <n v="7"/>
    <n v="9"/>
  </r>
  <r>
    <d v="2026-09-19T09:26:26"/>
    <s v="Chapter_Calendar"/>
    <x v="91"/>
    <x v="9"/>
    <s v="UT"/>
    <s v="United States"/>
    <n v="1"/>
    <d v="2026-09-19T00:00:00"/>
    <n v="7"/>
    <n v="9"/>
  </r>
  <r>
    <d v="2026-09-19T09:38:21"/>
    <s v="Chapter_Calendar"/>
    <x v="70"/>
    <x v="2"/>
    <s v="ID"/>
    <s v="United States"/>
    <n v="1"/>
    <d v="2026-09-19T00:00:00"/>
    <n v="7"/>
    <n v="9"/>
  </r>
  <r>
    <d v="2026-09-19T11:33:05"/>
    <s v="Home"/>
    <x v="92"/>
    <x v="43"/>
    <s v="MA"/>
    <s v="United States"/>
    <n v="1"/>
    <d v="2026-09-19T00:00:00"/>
    <n v="7"/>
    <n v="11"/>
  </r>
  <r>
    <d v="2026-09-19T11:35:26"/>
    <s v="Chapter_Calendar"/>
    <x v="90"/>
    <x v="3"/>
    <s v="ID"/>
    <s v="United States"/>
    <n v="1"/>
    <d v="2026-09-19T00:00:00"/>
    <n v="7"/>
    <n v="11"/>
  </r>
  <r>
    <d v="2026-09-19T11:57:34"/>
    <s v="Home"/>
    <x v="93"/>
    <x v="4"/>
    <s v="ID"/>
    <s v="United States"/>
    <n v="1"/>
    <d v="2026-09-19T00:00:00"/>
    <n v="7"/>
    <n v="11"/>
  </r>
  <r>
    <d v="2026-09-19T12:07:08"/>
    <s v="Home"/>
    <x v="94"/>
    <x v="28"/>
    <s v="ID"/>
    <s v="United States"/>
    <n v="1"/>
    <d v="2026-09-19T00:00:00"/>
    <n v="7"/>
    <n v="12"/>
  </r>
  <r>
    <d v="2026-09-19T12:07:16"/>
    <s v="Chapter_Calendar"/>
    <x v="94"/>
    <x v="28"/>
    <s v="ID"/>
    <s v="United States"/>
    <n v="1"/>
    <d v="2026-09-19T00:00:00"/>
    <n v="7"/>
    <n v="12"/>
  </r>
  <r>
    <d v="2026-09-19T12:08:10"/>
    <s v="Events"/>
    <x v="79"/>
    <x v="4"/>
    <s v="ID"/>
    <s v="United States"/>
    <n v="1"/>
    <d v="2026-09-19T00:00:00"/>
    <n v="7"/>
    <n v="12"/>
  </r>
  <r>
    <d v="2026-09-19T12:16:31"/>
    <s v="Home"/>
    <x v="95"/>
    <x v="44"/>
    <s v="CO"/>
    <s v="United States"/>
    <n v="1"/>
    <d v="2026-09-19T00:00:00"/>
    <n v="7"/>
    <n v="12"/>
  </r>
  <r>
    <d v="2026-09-19T12:16:41"/>
    <s v="Chapter_Calendar"/>
    <x v="95"/>
    <x v="44"/>
    <s v="CO"/>
    <s v="United States"/>
    <n v="1"/>
    <d v="2026-09-19T00:00:00"/>
    <n v="7"/>
    <n v="12"/>
  </r>
  <r>
    <d v="2026-09-19T12:22:19"/>
    <s v="Events"/>
    <x v="95"/>
    <x v="44"/>
    <s v="CO"/>
    <s v="United States"/>
    <n v="1"/>
    <d v="2026-09-19T00:00:00"/>
    <n v="7"/>
    <n v="12"/>
  </r>
  <r>
    <d v="2026-09-19T12:40:16"/>
    <s v="Home"/>
    <x v="96"/>
    <x v="45"/>
    <s v="MS"/>
    <s v="United States"/>
    <n v="1"/>
    <d v="2026-09-19T00:00:00"/>
    <n v="7"/>
    <n v="12"/>
  </r>
  <r>
    <d v="2026-09-19T12:55:14"/>
    <s v="Chapter_Calendar"/>
    <x v="4"/>
    <x v="4"/>
    <s v="ID"/>
    <s v="United States"/>
    <n v="1"/>
    <d v="2026-09-19T00:00:00"/>
    <n v="7"/>
    <n v="12"/>
  </r>
  <r>
    <d v="2026-09-19T13:07:13"/>
    <s v="Private_Event_Locations"/>
    <x v="97"/>
    <x v="11"/>
    <s v="CA"/>
    <s v="United States"/>
    <n v="1"/>
    <d v="2026-09-19T00:00:00"/>
    <n v="7"/>
    <n v="13"/>
  </r>
  <r>
    <d v="2026-09-19T13:14:44"/>
    <s v="Home"/>
    <x v="98"/>
    <x v="2"/>
    <s v="ID"/>
    <s v="United States"/>
    <n v="1"/>
    <d v="2026-09-19T00:00:00"/>
    <n v="7"/>
    <n v="13"/>
  </r>
  <r>
    <d v="2026-09-19T13:49:37"/>
    <s v="Home"/>
    <x v="99"/>
    <x v="3"/>
    <s v="ID"/>
    <s v="United States"/>
    <n v="1"/>
    <d v="2026-09-19T00:00:00"/>
    <n v="7"/>
    <n v="13"/>
  </r>
  <r>
    <d v="2026-09-19T13:53:29"/>
    <s v="Home"/>
    <x v="100"/>
    <x v="3"/>
    <s v="ID"/>
    <s v="United States"/>
    <n v="1"/>
    <d v="2026-09-19T00:00:00"/>
    <n v="7"/>
    <n v="13"/>
  </r>
  <r>
    <d v="2026-09-19T13:53:32"/>
    <s v="Chapter_Calendar"/>
    <x v="100"/>
    <x v="3"/>
    <s v="ID"/>
    <s v="United States"/>
    <n v="1"/>
    <d v="2026-09-19T00:00:00"/>
    <n v="7"/>
    <n v="13"/>
  </r>
  <r>
    <d v="2026-09-19T14:29:52"/>
    <s v="Home"/>
    <x v="64"/>
    <x v="3"/>
    <s v="ID"/>
    <s v="United States"/>
    <n v="1"/>
    <d v="2026-09-19T00:00:00"/>
    <n v="7"/>
    <n v="14"/>
  </r>
  <r>
    <d v="2026-09-19T14:30:14"/>
    <s v="photos_n_videos"/>
    <x v="64"/>
    <x v="3"/>
    <s v="ID"/>
    <s v="United States"/>
    <n v="1"/>
    <d v="2026-09-19T00:00:00"/>
    <n v="7"/>
    <n v="14"/>
  </r>
  <r>
    <d v="2026-09-19T14:53:35"/>
    <s v="Private_Event_Locations"/>
    <x v="74"/>
    <x v="39"/>
    <s v="ID"/>
    <s v="United States"/>
    <n v="1"/>
    <d v="2026-09-19T00:00:00"/>
    <n v="7"/>
    <n v="14"/>
  </r>
  <r>
    <d v="2026-09-19T15:01:30"/>
    <s v="Forms_n_Docs"/>
    <x v="17"/>
    <x v="4"/>
    <s v="ID"/>
    <s v="United States"/>
    <n v="1"/>
    <d v="2026-09-19T00:00:00"/>
    <n v="7"/>
    <n v="15"/>
  </r>
  <r>
    <d v="2026-09-19T15:05:35"/>
    <s v="Home"/>
    <x v="101"/>
    <x v="2"/>
    <s v="ID"/>
    <s v="United States"/>
    <n v="1"/>
    <d v="2026-09-19T00:00:00"/>
    <n v="7"/>
    <n v="15"/>
  </r>
  <r>
    <d v="2026-09-19T15:07:41"/>
    <s v="Chapter_Calendar"/>
    <x v="101"/>
    <x v="2"/>
    <s v="ID"/>
    <s v="United States"/>
    <n v="1"/>
    <d v="2026-09-19T00:00:00"/>
    <n v="7"/>
    <n v="15"/>
  </r>
  <r>
    <d v="2026-09-19T15:09:30"/>
    <s v="Chapter_Events_Report"/>
    <x v="101"/>
    <x v="2"/>
    <s v="ID"/>
    <s v="United States"/>
    <n v="1"/>
    <d v="2026-09-19T00:00:00"/>
    <n v="7"/>
    <n v="15"/>
  </r>
  <r>
    <d v="2026-09-19T15:31:54"/>
    <s v="Home"/>
    <x v="102"/>
    <x v="28"/>
    <s v="ID"/>
    <s v="United States"/>
    <n v="1"/>
    <d v="2026-09-19T00:00:00"/>
    <n v="7"/>
    <n v="15"/>
  </r>
  <r>
    <d v="2026-09-19T15:32:49"/>
    <s v="Chapter_Calendar"/>
    <x v="102"/>
    <x v="28"/>
    <s v="ID"/>
    <s v="United States"/>
    <n v="1"/>
    <d v="2026-09-19T00:00:00"/>
    <n v="7"/>
    <n v="15"/>
  </r>
  <r>
    <d v="2026-09-19T15:52:47"/>
    <s v="Home"/>
    <x v="96"/>
    <x v="45"/>
    <s v="MS"/>
    <s v="United States"/>
    <n v="1"/>
    <d v="2026-09-19T00:00:00"/>
    <n v="7"/>
    <n v="15"/>
  </r>
  <r>
    <d v="2026-09-19T15:57:33"/>
    <s v="Chapter_Calendar"/>
    <x v="96"/>
    <x v="45"/>
    <s v="MS"/>
    <s v="United States"/>
    <n v="1"/>
    <d v="2026-09-19T00:00:00"/>
    <n v="7"/>
    <n v="15"/>
  </r>
  <r>
    <d v="2026-09-19T16:06:30"/>
    <s v="Private_Event_Locations"/>
    <x v="17"/>
    <x v="4"/>
    <s v="ID"/>
    <s v="United States"/>
    <n v="1"/>
    <d v="2026-09-19T00:00:00"/>
    <n v="7"/>
    <n v="16"/>
  </r>
  <r>
    <d v="2026-09-19T16:09:13"/>
    <s v="Membership"/>
    <x v="103"/>
    <x v="46"/>
    <s v="ON"/>
    <s v="Canada"/>
    <n v="1"/>
    <d v="2026-09-19T00:00:00"/>
    <n v="7"/>
    <n v="16"/>
  </r>
  <r>
    <d v="2026-09-19T17:01:20"/>
    <s v="Home"/>
    <x v="79"/>
    <x v="4"/>
    <s v="ID"/>
    <s v="United States"/>
    <n v="1"/>
    <d v="2026-09-19T00:00:00"/>
    <n v="7"/>
    <n v="17"/>
  </r>
  <r>
    <d v="2026-09-19T17:01:34"/>
    <s v="Chapter_Calendar"/>
    <x v="79"/>
    <x v="4"/>
    <s v="ID"/>
    <s v="United States"/>
    <n v="1"/>
    <d v="2026-09-19T00:00:00"/>
    <n v="7"/>
    <n v="17"/>
  </r>
  <r>
    <d v="2026-09-19T17:05:07"/>
    <s v="Home"/>
    <x v="104"/>
    <x v="47"/>
    <s v="SC"/>
    <s v="United States"/>
    <n v="1"/>
    <d v="2026-09-19T00:00:00"/>
    <n v="7"/>
    <n v="17"/>
  </r>
  <r>
    <d v="2026-09-19T17:41:26"/>
    <s v="Chapter_Calendar"/>
    <x v="17"/>
    <x v="4"/>
    <s v="ID"/>
    <s v="United States"/>
    <n v="1"/>
    <d v="2026-09-19T00:00:00"/>
    <n v="7"/>
    <n v="17"/>
  </r>
  <r>
    <d v="2026-09-19T17:53:58"/>
    <s v="Home"/>
    <x v="105"/>
    <x v="44"/>
    <s v="CO"/>
    <s v="United States"/>
    <n v="1"/>
    <d v="2026-09-19T00:00:00"/>
    <n v="7"/>
    <n v="17"/>
  </r>
  <r>
    <d v="2026-09-19T17:55:58"/>
    <s v="Chapter_Calendar"/>
    <x v="106"/>
    <x v="18"/>
    <s v="ID"/>
    <s v="United States"/>
    <n v="1"/>
    <d v="2026-09-19T00:00:00"/>
    <n v="7"/>
    <n v="17"/>
  </r>
  <r>
    <d v="2026-09-19T17:57:37"/>
    <s v="Private_Event_Locations"/>
    <x v="106"/>
    <x v="18"/>
    <s v="ID"/>
    <s v="United States"/>
    <n v="1"/>
    <d v="2026-09-19T00:00:00"/>
    <n v="7"/>
    <n v="17"/>
  </r>
  <r>
    <d v="2026-09-19T18:12:00"/>
    <s v="Home"/>
    <x v="107"/>
    <x v="3"/>
    <s v="ID"/>
    <s v="United States"/>
    <n v="1"/>
    <d v="2026-09-19T00:00:00"/>
    <n v="7"/>
    <n v="18"/>
  </r>
  <r>
    <d v="2026-09-19T18:12:03"/>
    <s v="Chapter_Calendar"/>
    <x v="107"/>
    <x v="3"/>
    <s v="ID"/>
    <s v="United States"/>
    <n v="1"/>
    <d v="2026-09-19T00:00:00"/>
    <n v="7"/>
    <n v="18"/>
  </r>
  <r>
    <d v="2026-09-19T18:40:37"/>
    <s v="Private_Event_Locations"/>
    <x v="108"/>
    <x v="4"/>
    <s v="ID"/>
    <s v="United States"/>
    <n v="1"/>
    <d v="2026-09-19T00:00:00"/>
    <n v="7"/>
    <n v="18"/>
  </r>
  <r>
    <d v="2026-09-19T18:45:53"/>
    <s v="Home"/>
    <x v="109"/>
    <x v="4"/>
    <s v="ID"/>
    <s v="United States"/>
    <n v="1"/>
    <d v="2026-09-19T00:00:00"/>
    <n v="7"/>
    <n v="18"/>
  </r>
  <r>
    <d v="2026-09-19T18:57:08"/>
    <s v="Chapter_Calendar"/>
    <x v="77"/>
    <x v="9"/>
    <s v="UT"/>
    <s v="United States"/>
    <n v="1"/>
    <d v="2026-09-19T00:00:00"/>
    <n v="7"/>
    <n v="18"/>
  </r>
  <r>
    <d v="2026-09-19T18:57:23"/>
    <s v="Private_Event_Locations"/>
    <x v="77"/>
    <x v="9"/>
    <s v="UT"/>
    <s v="United States"/>
    <n v="1"/>
    <d v="2026-09-19T00:00:00"/>
    <n v="7"/>
    <n v="18"/>
  </r>
  <r>
    <d v="2026-09-19T19:04:56"/>
    <s v="Home"/>
    <x v="110"/>
    <x v="3"/>
    <s v="ID"/>
    <s v="United States"/>
    <n v="1"/>
    <d v="2026-09-19T00:00:00"/>
    <n v="7"/>
    <n v="19"/>
  </r>
  <r>
    <d v="2026-09-19T19:56:10"/>
    <s v="Home"/>
    <x v="111"/>
    <x v="48"/>
    <s v="ID"/>
    <s v="United States"/>
    <n v="1"/>
    <d v="2026-09-19T00:00:00"/>
    <n v="7"/>
    <n v="19"/>
  </r>
  <r>
    <d v="2026-09-19T20:27:14"/>
    <s v="photos_n_videos"/>
    <x v="53"/>
    <x v="28"/>
    <s v="ID"/>
    <s v="United States"/>
    <n v="1"/>
    <d v="2026-09-19T00:00:00"/>
    <n v="7"/>
    <n v="20"/>
  </r>
  <r>
    <d v="2026-09-19T20:52:44"/>
    <s v="Home"/>
    <x v="78"/>
    <x v="41"/>
    <s v="CA"/>
    <s v="United States"/>
    <n v="1"/>
    <d v="2026-09-19T00:00:00"/>
    <n v="7"/>
    <n v="20"/>
  </r>
  <r>
    <d v="2026-09-19T20:52:49"/>
    <s v="Chapter_Calendar"/>
    <x v="78"/>
    <x v="41"/>
    <s v="CA"/>
    <s v="United States"/>
    <n v="1"/>
    <d v="2026-09-19T00:00:00"/>
    <n v="7"/>
    <n v="20"/>
  </r>
  <r>
    <d v="2026-09-19T20:57:34"/>
    <s v="Events"/>
    <x v="112"/>
    <x v="28"/>
    <s v="ID"/>
    <s v="United States"/>
    <n v="1"/>
    <d v="2026-09-19T00:00:00"/>
    <n v="7"/>
    <n v="20"/>
  </r>
  <r>
    <d v="2026-09-19T20:59:16"/>
    <s v="Chapter_Events_Report"/>
    <x v="112"/>
    <x v="28"/>
    <s v="ID"/>
    <s v="United States"/>
    <n v="1"/>
    <d v="2026-09-19T00:00:00"/>
    <n v="7"/>
    <n v="20"/>
  </r>
  <r>
    <d v="2026-09-19T21:04:16"/>
    <s v="Home"/>
    <x v="48"/>
    <x v="2"/>
    <s v="ID"/>
    <s v="United States"/>
    <n v="1"/>
    <d v="2026-09-19T00:00:00"/>
    <n v="7"/>
    <n v="21"/>
  </r>
  <r>
    <d v="2026-09-19T21:04:18"/>
    <s v="Chapter_Calendar"/>
    <x v="48"/>
    <x v="2"/>
    <s v="ID"/>
    <s v="United States"/>
    <n v="1"/>
    <d v="2026-09-19T00:00:00"/>
    <n v="7"/>
    <n v="21"/>
  </r>
  <r>
    <d v="2026-09-19T21:52:09"/>
    <s v="photos_n_videos"/>
    <x v="113"/>
    <x v="0"/>
    <s v="NJ"/>
    <s v="United States"/>
    <n v="1"/>
    <d v="2026-09-19T00:00:00"/>
    <n v="7"/>
    <n v="21"/>
  </r>
  <r>
    <d v="2026-09-19T21:53:10"/>
    <s v="photos_n_videos"/>
    <x v="114"/>
    <x v="0"/>
    <s v="NJ"/>
    <s v="United States"/>
    <n v="1"/>
    <d v="2026-09-19T00:00:00"/>
    <n v="7"/>
    <n v="21"/>
  </r>
  <r>
    <d v="2026-09-19T22:28:09"/>
    <s v="Home"/>
    <x v="6"/>
    <x v="6"/>
    <s v="ID"/>
    <s v="United States"/>
    <n v="1"/>
    <d v="2026-09-19T00:00:00"/>
    <n v="7"/>
    <n v="22"/>
  </r>
  <r>
    <d v="2026-09-19T22:28:29"/>
    <s v="Chapter_Calendar"/>
    <x v="6"/>
    <x v="6"/>
    <s v="ID"/>
    <s v="United States"/>
    <n v="1"/>
    <d v="2026-09-19T00:00:00"/>
    <n v="7"/>
    <n v="22"/>
  </r>
  <r>
    <d v="2026-09-19T22:28:46"/>
    <s v="Events"/>
    <x v="6"/>
    <x v="6"/>
    <s v="ID"/>
    <s v="United States"/>
    <n v="1"/>
    <d v="2026-09-19T00:00:00"/>
    <n v="7"/>
    <n v="22"/>
  </r>
  <r>
    <d v="2026-09-19T22:29:52"/>
    <s v="Burger_Burn_Volunteers"/>
    <x v="6"/>
    <x v="6"/>
    <s v="ID"/>
    <s v="United States"/>
    <n v="1"/>
    <d v="2026-09-19T00:00:00"/>
    <n v="7"/>
    <n v="22"/>
  </r>
  <r>
    <d v="2026-09-19T23:38:03"/>
    <s v="Home"/>
    <x v="78"/>
    <x v="41"/>
    <s v="CA"/>
    <s v="United States"/>
    <n v="1"/>
    <d v="2026-09-19T00:00:00"/>
    <n v="7"/>
    <n v="23"/>
  </r>
  <r>
    <d v="2026-09-20T00:13:00"/>
    <s v="Scavenger_Hunt_n_Picnic"/>
    <x v="115"/>
    <x v="22"/>
    <s v="VA"/>
    <s v="United States"/>
    <n v="1"/>
    <d v="2026-09-20T00:00:00"/>
    <n v="1"/>
    <n v="0"/>
  </r>
  <r>
    <d v="2026-09-20T02:00:43"/>
    <s v="Home"/>
    <x v="116"/>
    <x v="4"/>
    <s v="ID"/>
    <s v="United States"/>
    <n v="1"/>
    <d v="2026-09-20T00:00:00"/>
    <n v="1"/>
    <n v="2"/>
  </r>
  <r>
    <d v="2026-09-20T02:11:47"/>
    <s v="Home"/>
    <x v="117"/>
    <x v="4"/>
    <s v="ID"/>
    <s v="United States"/>
    <n v="1"/>
    <d v="2026-09-20T00:00:00"/>
    <n v="1"/>
    <n v="2"/>
  </r>
  <r>
    <d v="2026-09-20T03:00:15"/>
    <s v="About_Us"/>
    <x v="118"/>
    <x v="22"/>
    <s v="VA"/>
    <s v="United States"/>
    <n v="1"/>
    <d v="2026-09-20T00:00:00"/>
    <n v="1"/>
    <n v="3"/>
  </r>
  <r>
    <d v="2026-09-20T05:26:22"/>
    <s v="Home"/>
    <x v="34"/>
    <x v="4"/>
    <s v="ID"/>
    <s v="United States"/>
    <n v="1"/>
    <d v="2026-09-20T00:00:00"/>
    <n v="1"/>
    <n v="5"/>
  </r>
  <r>
    <d v="2026-09-20T05:26:41"/>
    <s v="Chapter_Calendar"/>
    <x v="34"/>
    <x v="4"/>
    <s v="ID"/>
    <s v="United States"/>
    <n v="1"/>
    <d v="2026-09-20T00:00:00"/>
    <n v="1"/>
    <n v="5"/>
  </r>
  <r>
    <d v="2026-09-20T05:30:10"/>
    <s v="Private_Event_Locations"/>
    <x v="34"/>
    <x v="4"/>
    <s v="ID"/>
    <s v="United States"/>
    <n v="1"/>
    <d v="2026-09-20T00:00:00"/>
    <n v="1"/>
    <n v="5"/>
  </r>
  <r>
    <d v="2026-09-20T08:21:45"/>
    <s v="Chapter_Calendar"/>
    <x v="119"/>
    <x v="22"/>
    <s v="VA"/>
    <s v="United States"/>
    <n v="1"/>
    <d v="2026-09-20T00:00:00"/>
    <n v="1"/>
    <n v="8"/>
  </r>
  <r>
    <d v="2026-09-20T10:16:07"/>
    <s v="Events"/>
    <x v="120"/>
    <x v="49"/>
    <n v="10"/>
    <s v="Czechia"/>
    <n v="1"/>
    <d v="2026-09-20T00:00:00"/>
    <n v="1"/>
    <n v="10"/>
  </r>
  <r>
    <d v="2026-09-20T10:31:12"/>
    <s v="Home"/>
    <x v="94"/>
    <x v="28"/>
    <s v="ID"/>
    <s v="United States"/>
    <n v="1"/>
    <d v="2026-09-20T00:00:00"/>
    <n v="1"/>
    <n v="10"/>
  </r>
  <r>
    <d v="2026-09-20T10:35:14"/>
    <s v="Chapter_Calendar"/>
    <x v="64"/>
    <x v="3"/>
    <s v="ID"/>
    <s v="United States"/>
    <n v="1"/>
    <d v="2026-09-20T00:00:00"/>
    <n v="1"/>
    <n v="10"/>
  </r>
  <r>
    <d v="2026-09-20T10:35:24"/>
    <s v="Private_Event_Locations"/>
    <x v="64"/>
    <x v="3"/>
    <s v="ID"/>
    <s v="United States"/>
    <n v="1"/>
    <d v="2026-09-20T00:00:00"/>
    <n v="1"/>
    <n v="10"/>
  </r>
  <r>
    <d v="2026-09-20T10:35:27"/>
    <s v="Private_Event_Locations"/>
    <x v="64"/>
    <x v="3"/>
    <s v="ID"/>
    <s v="United States"/>
    <n v="1"/>
    <d v="2026-09-20T00:00:00"/>
    <n v="1"/>
    <n v="10"/>
  </r>
  <r>
    <d v="2026-09-20T10:36:40"/>
    <s v="Home"/>
    <x v="64"/>
    <x v="3"/>
    <s v="ID"/>
    <s v="United States"/>
    <n v="1"/>
    <d v="2026-09-20T00:00:00"/>
    <n v="1"/>
    <n v="10"/>
  </r>
  <r>
    <d v="2026-09-20T10:39:10"/>
    <s v="Private_Event_Locations"/>
    <x v="94"/>
    <x v="28"/>
    <s v="ID"/>
    <s v="United States"/>
    <n v="1"/>
    <d v="2026-09-20T00:00:00"/>
    <n v="1"/>
    <n v="10"/>
  </r>
  <r>
    <d v="2026-09-20T10:50:49"/>
    <s v="Events"/>
    <x v="53"/>
    <x v="28"/>
    <s v="ID"/>
    <s v="United States"/>
    <n v="1"/>
    <d v="2026-09-20T00:00:00"/>
    <n v="1"/>
    <n v="10"/>
  </r>
  <r>
    <d v="2026-09-20T10:52:19"/>
    <s v="Membership"/>
    <x v="121"/>
    <x v="50"/>
    <n v="11"/>
    <s v="South Korea"/>
    <n v="1"/>
    <d v="2026-09-20T00:00:00"/>
    <n v="1"/>
    <n v="10"/>
  </r>
  <r>
    <d v="2026-09-20T10:54:34"/>
    <s v="Home"/>
    <x v="122"/>
    <x v="9"/>
    <s v="UT"/>
    <s v="United States"/>
    <n v="1"/>
    <d v="2026-09-20T00:00:00"/>
    <n v="1"/>
    <n v="10"/>
  </r>
  <r>
    <d v="2026-09-20T10:55:34"/>
    <s v="Chapter_Calendar"/>
    <x v="122"/>
    <x v="9"/>
    <s v="UT"/>
    <s v="United States"/>
    <n v="1"/>
    <d v="2026-09-20T00:00:00"/>
    <n v="1"/>
    <n v="10"/>
  </r>
  <r>
    <d v="2026-09-20T10:56:47"/>
    <s v="Private_Event_Locations"/>
    <x v="122"/>
    <x v="9"/>
    <s v="UT"/>
    <s v="United States"/>
    <n v="1"/>
    <d v="2026-09-20T00:00:00"/>
    <n v="1"/>
    <n v="10"/>
  </r>
  <r>
    <d v="2026-09-20T11:00:53"/>
    <s v="National_HOG_Challenges"/>
    <x v="123"/>
    <x v="8"/>
    <s v="VA"/>
    <s v="United States"/>
    <n v="1"/>
    <d v="2026-09-20T00:00:00"/>
    <n v="1"/>
    <n v="11"/>
  </r>
  <r>
    <d v="2026-09-20T11:11:11"/>
    <s v="LOH"/>
    <x v="124"/>
    <x v="8"/>
    <s v="VA"/>
    <s v="United States"/>
    <n v="1"/>
    <d v="2026-09-20T00:00:00"/>
    <n v="1"/>
    <n v="11"/>
  </r>
  <r>
    <d v="2026-09-20T11:22:25"/>
    <s v="Chapter_Officers"/>
    <x v="125"/>
    <x v="8"/>
    <s v="VA"/>
    <s v="United States"/>
    <n v="1"/>
    <d v="2026-09-20T00:00:00"/>
    <n v="1"/>
    <n v="11"/>
  </r>
  <r>
    <d v="2026-09-20T11:40:12"/>
    <s v="photos_n_videos"/>
    <x v="126"/>
    <x v="1"/>
    <m/>
    <s v="Hong Kong"/>
    <n v="1"/>
    <d v="2026-09-20T00:00:00"/>
    <n v="1"/>
    <n v="11"/>
  </r>
  <r>
    <d v="2026-09-20T11:54:25"/>
    <s v="Home"/>
    <x v="6"/>
    <x v="6"/>
    <s v="ID"/>
    <s v="United States"/>
    <n v="1"/>
    <d v="2026-09-20T00:00:00"/>
    <n v="1"/>
    <n v="11"/>
  </r>
  <r>
    <d v="2026-09-20T11:54:29"/>
    <s v="Chapter_Calendar"/>
    <x v="6"/>
    <x v="6"/>
    <s v="ID"/>
    <s v="United States"/>
    <n v="1"/>
    <d v="2026-09-20T00:00:00"/>
    <n v="1"/>
    <n v="11"/>
  </r>
  <r>
    <d v="2026-09-20T11:57:28"/>
    <s v="Home"/>
    <x v="127"/>
    <x v="51"/>
    <s v="ID"/>
    <s v="United States"/>
    <n v="1"/>
    <d v="2026-09-20T00:00:00"/>
    <n v="1"/>
    <n v="11"/>
  </r>
  <r>
    <d v="2026-09-20T11:57:33"/>
    <s v="Chapter_Calendar"/>
    <x v="127"/>
    <x v="51"/>
    <s v="ID"/>
    <s v="United States"/>
    <n v="1"/>
    <d v="2026-09-20T00:00:00"/>
    <n v="1"/>
    <n v="11"/>
  </r>
  <r>
    <d v="2026-09-20T11:57:37"/>
    <s v="Home"/>
    <x v="128"/>
    <x v="52"/>
    <s v="WA"/>
    <s v="United States"/>
    <n v="1"/>
    <d v="2026-09-20T00:00:00"/>
    <n v="1"/>
    <n v="11"/>
  </r>
  <r>
    <d v="2026-09-20T11:57:40"/>
    <s v="Chapter_Calendar"/>
    <x v="128"/>
    <x v="52"/>
    <s v="WA"/>
    <s v="United States"/>
    <n v="1"/>
    <d v="2026-09-20T00:00:00"/>
    <n v="1"/>
    <n v="11"/>
  </r>
  <r>
    <d v="2026-09-20T11:58:59"/>
    <s v="Private_Event_Locations"/>
    <x v="127"/>
    <x v="51"/>
    <s v="ID"/>
    <s v="United States"/>
    <n v="1"/>
    <d v="2026-09-20T00:00:00"/>
    <n v="1"/>
    <n v="11"/>
  </r>
  <r>
    <d v="2026-09-20T11:59:19"/>
    <s v="Private_Event_Locations"/>
    <x v="128"/>
    <x v="52"/>
    <s v="WA"/>
    <s v="United States"/>
    <n v="1"/>
    <d v="2026-09-20T00:00:00"/>
    <n v="1"/>
    <n v="11"/>
  </r>
  <r>
    <d v="2026-09-20T13:54:48"/>
    <s v="Ride_Leads"/>
    <x v="129"/>
    <x v="11"/>
    <s v="CA"/>
    <s v="United States"/>
    <n v="1"/>
    <d v="2026-09-20T00:00:00"/>
    <n v="1"/>
    <n v="13"/>
  </r>
  <r>
    <d v="2026-09-20T13:55:26"/>
    <s v="Chapter_Calendar"/>
    <x v="130"/>
    <x v="22"/>
    <s v="VA"/>
    <s v="United States"/>
    <n v="1"/>
    <d v="2026-09-20T00:00:00"/>
    <n v="1"/>
    <n v="13"/>
  </r>
  <r>
    <d v="2026-09-20T14:48:23"/>
    <s v="LOH"/>
    <x v="131"/>
    <x v="43"/>
    <s v="MA"/>
    <s v="United States"/>
    <n v="1"/>
    <d v="2026-09-20T00:00:00"/>
    <n v="1"/>
    <n v="14"/>
  </r>
  <r>
    <d v="2026-09-20T14:48:46"/>
    <s v="Chapter_Officers"/>
    <x v="131"/>
    <x v="43"/>
    <s v="MA"/>
    <s v="United States"/>
    <n v="1"/>
    <d v="2026-09-20T00:00:00"/>
    <n v="1"/>
    <n v="14"/>
  </r>
  <r>
    <d v="2026-09-20T14:53:23"/>
    <s v="Home"/>
    <x v="44"/>
    <x v="4"/>
    <s v="ID"/>
    <s v="United States"/>
    <n v="1"/>
    <d v="2026-09-20T00:00:00"/>
    <n v="1"/>
    <n v="14"/>
  </r>
  <r>
    <d v="2026-09-20T14:53:26"/>
    <s v="Chapter_Calendar"/>
    <x v="44"/>
    <x v="4"/>
    <s v="ID"/>
    <s v="United States"/>
    <n v="1"/>
    <d v="2026-09-20T00:00:00"/>
    <n v="1"/>
    <n v="14"/>
  </r>
  <r>
    <d v="2026-09-20T15:39:28"/>
    <s v="Newsletters"/>
    <x v="17"/>
    <x v="4"/>
    <s v="ID"/>
    <s v="United States"/>
    <n v="1"/>
    <d v="2026-09-20T00:00:00"/>
    <n v="1"/>
    <n v="15"/>
  </r>
  <r>
    <d v="2026-09-20T15:46:44"/>
    <s v="Events"/>
    <x v="103"/>
    <x v="46"/>
    <s v="ON"/>
    <s v="Canada"/>
    <n v="1"/>
    <d v="2026-09-20T00:00:00"/>
    <n v="1"/>
    <n v="15"/>
  </r>
  <r>
    <d v="2026-09-20T15:48:18"/>
    <s v="photos_n_videos"/>
    <x v="103"/>
    <x v="46"/>
    <s v="ON"/>
    <s v="Canada"/>
    <n v="1"/>
    <d v="2026-09-20T00:00:00"/>
    <n v="1"/>
    <n v="15"/>
  </r>
  <r>
    <d v="2026-09-20T16:11:08"/>
    <s v="Home"/>
    <x v="17"/>
    <x v="4"/>
    <s v="ID"/>
    <s v="United States"/>
    <n v="1"/>
    <d v="2026-09-20T00:00:00"/>
    <n v="1"/>
    <n v="16"/>
  </r>
  <r>
    <d v="2026-09-20T16:11:15"/>
    <s v="Events"/>
    <x v="17"/>
    <x v="4"/>
    <s v="ID"/>
    <s v="United States"/>
    <n v="1"/>
    <d v="2026-09-20T00:00:00"/>
    <n v="1"/>
    <n v="16"/>
  </r>
  <r>
    <d v="2026-09-20T16:13:30"/>
    <s v="Chapter_Calendar"/>
    <x v="17"/>
    <x v="4"/>
    <s v="ID"/>
    <s v="United States"/>
    <n v="1"/>
    <d v="2026-09-20T00:00:00"/>
    <n v="1"/>
    <n v="16"/>
  </r>
  <r>
    <d v="2026-09-20T17:14:23"/>
    <s v="Home"/>
    <x v="132"/>
    <x v="4"/>
    <s v="ID"/>
    <s v="United States"/>
    <n v="1"/>
    <d v="2026-09-20T00:00:00"/>
    <n v="1"/>
    <n v="17"/>
  </r>
  <r>
    <d v="2026-09-20T17:24:28"/>
    <s v="Chapter_Events_Report"/>
    <x v="133"/>
    <x v="22"/>
    <s v="VA"/>
    <s v="United States"/>
    <n v="1"/>
    <d v="2026-09-20T00:00:00"/>
    <n v="1"/>
    <n v="17"/>
  </r>
  <r>
    <d v="2026-09-20T17:37:11"/>
    <s v="Events"/>
    <x v="44"/>
    <x v="4"/>
    <s v="ID"/>
    <s v="United States"/>
    <n v="1"/>
    <d v="2026-09-20T00:00:00"/>
    <n v="1"/>
    <n v="17"/>
  </r>
  <r>
    <d v="2026-09-20T17:59:00"/>
    <s v="Chapter_Calendar"/>
    <x v="134"/>
    <x v="22"/>
    <s v="VA"/>
    <s v="United States"/>
    <n v="1"/>
    <d v="2026-09-20T00:00:00"/>
    <n v="1"/>
    <n v="17"/>
  </r>
  <r>
    <d v="2026-09-20T18:10:51"/>
    <s v="Home"/>
    <x v="135"/>
    <x v="4"/>
    <s v="ID"/>
    <s v="United States"/>
    <n v="1"/>
    <d v="2026-09-20T00:00:00"/>
    <n v="1"/>
    <n v="18"/>
  </r>
  <r>
    <d v="2026-09-20T18:11:34"/>
    <s v="Chapter_Calendar"/>
    <x v="135"/>
    <x v="4"/>
    <s v="ID"/>
    <s v="United States"/>
    <n v="1"/>
    <d v="2026-09-20T00:00:00"/>
    <n v="1"/>
    <n v="18"/>
  </r>
  <r>
    <d v="2026-09-20T18:16:01"/>
    <s v="Home"/>
    <x v="17"/>
    <x v="4"/>
    <s v="ID"/>
    <s v="United States"/>
    <n v="1"/>
    <d v="2026-09-20T00:00:00"/>
    <n v="1"/>
    <n v="18"/>
  </r>
  <r>
    <d v="2026-09-20T18:56:18"/>
    <s v="Newsletters"/>
    <x v="136"/>
    <x v="11"/>
    <s v="CA"/>
    <s v="United States"/>
    <n v="1"/>
    <d v="2026-09-20T00:00:00"/>
    <n v="1"/>
    <n v="18"/>
  </r>
  <r>
    <d v="2026-09-20T18:56:29"/>
    <s v="Newsletters"/>
    <x v="136"/>
    <x v="11"/>
    <s v="CA"/>
    <s v="United States"/>
    <n v="1"/>
    <d v="2026-09-20T00:00:00"/>
    <n v="1"/>
    <n v="18"/>
  </r>
  <r>
    <d v="2026-09-20T19:22:31"/>
    <s v="Home"/>
    <x v="6"/>
    <x v="6"/>
    <s v="ID"/>
    <s v="United States"/>
    <n v="1"/>
    <d v="2026-09-20T00:00:00"/>
    <n v="1"/>
    <n v="19"/>
  </r>
  <r>
    <d v="2026-09-20T19:22:34"/>
    <s v="Chapter_Calendar"/>
    <x v="6"/>
    <x v="6"/>
    <s v="ID"/>
    <s v="United States"/>
    <n v="1"/>
    <d v="2026-09-20T00:00:00"/>
    <n v="1"/>
    <n v="19"/>
  </r>
  <r>
    <d v="2026-09-20T19:23:09"/>
    <s v="Newsletters"/>
    <x v="6"/>
    <x v="6"/>
    <s v="ID"/>
    <s v="United States"/>
    <n v="1"/>
    <d v="2026-09-20T00:00:00"/>
    <n v="1"/>
    <n v="19"/>
  </r>
  <r>
    <d v="2026-09-20T19:34:59"/>
    <s v="Home"/>
    <x v="137"/>
    <x v="53"/>
    <s v="IA"/>
    <s v="United States"/>
    <n v="1"/>
    <d v="2026-09-20T00:00:00"/>
    <n v="1"/>
    <n v="19"/>
  </r>
  <r>
    <d v="2026-09-20T19:35:12"/>
    <s v="Newsletters"/>
    <x v="79"/>
    <x v="4"/>
    <s v="ID"/>
    <s v="United States"/>
    <n v="1"/>
    <d v="2026-09-20T00:00:00"/>
    <n v="1"/>
    <n v="19"/>
  </r>
  <r>
    <d v="2026-09-20T19:36:03"/>
    <s v="Newsletters"/>
    <x v="111"/>
    <x v="48"/>
    <s v="ID"/>
    <s v="United States"/>
    <n v="1"/>
    <d v="2026-09-20T00:00:00"/>
    <n v="1"/>
    <n v="19"/>
  </r>
  <r>
    <d v="2026-09-20T19:36:09"/>
    <s v="Home"/>
    <x v="138"/>
    <x v="4"/>
    <s v="ID"/>
    <s v="United States"/>
    <n v="1"/>
    <d v="2026-09-20T00:00:00"/>
    <n v="1"/>
    <n v="19"/>
  </r>
  <r>
    <d v="2026-09-20T19:41:22"/>
    <s v="Chapter_Calendar"/>
    <x v="138"/>
    <x v="4"/>
    <s v="ID"/>
    <s v="United States"/>
    <n v="1"/>
    <d v="2026-09-20T00:00:00"/>
    <n v="1"/>
    <n v="19"/>
  </r>
  <r>
    <d v="2026-09-20T19:42:52"/>
    <s v="Private_Event_Locations"/>
    <x v="79"/>
    <x v="4"/>
    <s v="ID"/>
    <s v="United States"/>
    <n v="1"/>
    <d v="2026-09-20T00:00:00"/>
    <n v="1"/>
    <n v="19"/>
  </r>
  <r>
    <d v="2026-09-20T19:54:53"/>
    <s v="Newsletters"/>
    <x v="139"/>
    <x v="2"/>
    <s v="ID"/>
    <s v="United States"/>
    <n v="1"/>
    <d v="2026-09-20T00:00:00"/>
    <n v="1"/>
    <n v="19"/>
  </r>
  <r>
    <d v="2026-09-20T20:02:06"/>
    <s v="Home"/>
    <x v="140"/>
    <x v="54"/>
    <s v="ON"/>
    <s v="Canada"/>
    <n v="1"/>
    <d v="2026-09-20T00:00:00"/>
    <n v="1"/>
    <n v="20"/>
  </r>
  <r>
    <d v="2026-09-20T20:02:14"/>
    <s v="Newsletters"/>
    <x v="140"/>
    <x v="54"/>
    <s v="ON"/>
    <s v="Canada"/>
    <n v="1"/>
    <d v="2026-09-20T00:00:00"/>
    <n v="1"/>
    <n v="20"/>
  </r>
  <r>
    <d v="2026-09-20T20:10:54"/>
    <s v="Newsletters"/>
    <x v="99"/>
    <x v="3"/>
    <s v="ID"/>
    <s v="United States"/>
    <n v="1"/>
    <d v="2026-09-20T00:00:00"/>
    <n v="1"/>
    <n v="20"/>
  </r>
  <r>
    <d v="2026-09-20T20:14:32"/>
    <s v="Chapter_Calendar"/>
    <x v="141"/>
    <x v="22"/>
    <s v="VA"/>
    <s v="United States"/>
    <n v="1"/>
    <d v="2026-09-20T00:00:00"/>
    <n v="1"/>
    <n v="20"/>
  </r>
  <r>
    <d v="2026-09-20T20:21:58"/>
    <s v="Home"/>
    <x v="142"/>
    <x v="33"/>
    <s v="CA"/>
    <s v="United States"/>
    <n v="1"/>
    <d v="2026-09-20T00:00:00"/>
    <n v="1"/>
    <n v="20"/>
  </r>
  <r>
    <d v="2026-09-20T20:22:11"/>
    <s v="Chapter_Calendar"/>
    <x v="142"/>
    <x v="33"/>
    <s v="CA"/>
    <s v="United States"/>
    <n v="1"/>
    <d v="2026-09-20T00:00:00"/>
    <n v="1"/>
    <n v="20"/>
  </r>
  <r>
    <d v="2026-09-20T20:28:54"/>
    <s v="Newsletters"/>
    <x v="58"/>
    <x v="3"/>
    <s v="ID"/>
    <s v="United States"/>
    <n v="1"/>
    <d v="2026-09-20T00:00:00"/>
    <n v="1"/>
    <n v="20"/>
  </r>
  <r>
    <d v="2026-09-20T20:32:23"/>
    <s v="Newsletters"/>
    <x v="79"/>
    <x v="4"/>
    <s v="ID"/>
    <s v="United States"/>
    <n v="1"/>
    <d v="2026-09-20T00:00:00"/>
    <n v="1"/>
    <n v="20"/>
  </r>
  <r>
    <d v="2026-09-20T20:32:37"/>
    <s v="Home"/>
    <x v="143"/>
    <x v="47"/>
    <s v="SC"/>
    <s v="United States"/>
    <n v="1"/>
    <d v="2026-09-20T00:00:00"/>
    <n v="1"/>
    <n v="20"/>
  </r>
  <r>
    <d v="2026-09-20T20:37:51"/>
    <s v="Events"/>
    <x v="131"/>
    <x v="43"/>
    <s v="MA"/>
    <s v="United States"/>
    <n v="1"/>
    <d v="2026-09-20T00:00:00"/>
    <n v="1"/>
    <n v="20"/>
  </r>
  <r>
    <d v="2026-09-20T20:40:54"/>
    <s v="Home"/>
    <x v="144"/>
    <x v="34"/>
    <s v="NC"/>
    <s v="United States"/>
    <n v="1"/>
    <d v="2026-09-20T00:00:00"/>
    <n v="1"/>
    <n v="20"/>
  </r>
  <r>
    <d v="2026-09-20T21:05:16"/>
    <s v="Newsletters"/>
    <x v="145"/>
    <x v="3"/>
    <s v="ID"/>
    <s v="United States"/>
    <n v="1"/>
    <d v="2026-09-20T00:00:00"/>
    <n v="1"/>
    <n v="21"/>
  </r>
  <r>
    <d v="2026-09-20T21:17:44"/>
    <s v="Home"/>
    <x v="78"/>
    <x v="41"/>
    <s v="CA"/>
    <s v="United States"/>
    <n v="1"/>
    <d v="2026-09-20T00:00:00"/>
    <n v="1"/>
    <n v="21"/>
  </r>
  <r>
    <d v="2026-09-20T21:22:44"/>
    <s v="Home"/>
    <x v="78"/>
    <x v="41"/>
    <s v="CA"/>
    <s v="United States"/>
    <n v="1"/>
    <d v="2026-09-20T00:00:00"/>
    <n v="1"/>
    <n v="21"/>
  </r>
  <r>
    <d v="2026-09-20T21:22:55"/>
    <s v="Newsletters"/>
    <x v="78"/>
    <x v="41"/>
    <s v="CA"/>
    <s v="United States"/>
    <n v="1"/>
    <d v="2026-09-20T00:00:00"/>
    <n v="1"/>
    <n v="21"/>
  </r>
  <r>
    <d v="2026-09-20T21:32:18"/>
    <s v="photos_n_videos"/>
    <x v="78"/>
    <x v="41"/>
    <s v="CA"/>
    <s v="United States"/>
    <n v="1"/>
    <d v="2026-09-20T00:00:00"/>
    <n v="1"/>
    <n v="21"/>
  </r>
  <r>
    <d v="2026-09-20T21:32:56"/>
    <s v="Home"/>
    <x v="78"/>
    <x v="41"/>
    <s v="CA"/>
    <s v="United States"/>
    <n v="1"/>
    <d v="2026-09-20T00:00:00"/>
    <n v="1"/>
    <n v="21"/>
  </r>
  <r>
    <d v="2026-09-20T21:33:08"/>
    <s v="Newsletters"/>
    <x v="78"/>
    <x v="41"/>
    <s v="CA"/>
    <s v="United States"/>
    <n v="1"/>
    <d v="2026-09-20T00:00:00"/>
    <n v="1"/>
    <n v="21"/>
  </r>
  <r>
    <d v="2026-09-20T21:36:35"/>
    <s v="Home"/>
    <x v="146"/>
    <x v="47"/>
    <s v="SC"/>
    <s v="United States"/>
    <n v="1"/>
    <d v="2026-09-20T00:00:00"/>
    <n v="1"/>
    <n v="21"/>
  </r>
  <r>
    <d v="2026-09-20T21:36:47"/>
    <s v="Newsletters"/>
    <x v="147"/>
    <x v="4"/>
    <s v="ID"/>
    <s v="United States"/>
    <n v="1"/>
    <d v="2026-09-20T00:00:00"/>
    <n v="1"/>
    <n v="21"/>
  </r>
  <r>
    <d v="2026-09-20T22:41:21"/>
    <s v="Chapter_Calendar"/>
    <x v="148"/>
    <x v="55"/>
    <s v="BJ"/>
    <s v="China"/>
    <n v="1"/>
    <d v="2026-09-20T00:00:00"/>
    <n v="1"/>
    <n v="22"/>
  </r>
  <r>
    <d v="2026-09-21T03:50:42"/>
    <s v="Home"/>
    <x v="149"/>
    <x v="18"/>
    <s v="ID"/>
    <s v="United States"/>
    <n v="1"/>
    <d v="2026-09-21T00:00:00"/>
    <n v="2"/>
    <n v="3"/>
  </r>
  <r>
    <d v="2026-09-21T03:51:51"/>
    <s v="Newsletters"/>
    <x v="149"/>
    <x v="18"/>
    <s v="ID"/>
    <s v="United States"/>
    <n v="1"/>
    <d v="2026-09-21T00:00:00"/>
    <n v="2"/>
    <n v="3"/>
  </r>
  <r>
    <d v="2026-09-21T05:04:34"/>
    <s v="Chapter_Calendar"/>
    <x v="150"/>
    <x v="28"/>
    <s v="ID"/>
    <s v="United States"/>
    <n v="1"/>
    <d v="2026-09-21T00:00:00"/>
    <n v="2"/>
    <n v="5"/>
  </r>
  <r>
    <d v="2026-09-21T05:25:21"/>
    <s v="photos_n_videos"/>
    <x v="151"/>
    <x v="9"/>
    <s v="UT"/>
    <s v="United States"/>
    <n v="1"/>
    <d v="2026-09-21T00:00:00"/>
    <n v="2"/>
    <n v="5"/>
  </r>
  <r>
    <d v="2026-09-21T05:25:43"/>
    <s v="Events"/>
    <x v="151"/>
    <x v="9"/>
    <s v="UT"/>
    <s v="United States"/>
    <n v="1"/>
    <d v="2026-09-21T00:00:00"/>
    <n v="2"/>
    <n v="5"/>
  </r>
  <r>
    <d v="2026-09-21T05:51:25"/>
    <s v="FAQs"/>
    <x v="152"/>
    <x v="3"/>
    <s v="ID"/>
    <s v="United States"/>
    <n v="1"/>
    <d v="2026-09-21T00:00:00"/>
    <n v="2"/>
    <n v="5"/>
  </r>
  <r>
    <d v="2026-09-21T05:52:09"/>
    <s v="Chapter_Calendar"/>
    <x v="152"/>
    <x v="3"/>
    <s v="ID"/>
    <s v="United States"/>
    <n v="1"/>
    <d v="2026-09-21T00:00:00"/>
    <n v="2"/>
    <n v="5"/>
  </r>
  <r>
    <d v="2026-09-21T06:33:51"/>
    <s v="Home"/>
    <x v="153"/>
    <x v="9"/>
    <s v="UT"/>
    <s v="United States"/>
    <n v="1"/>
    <d v="2026-09-21T00:00:00"/>
    <n v="2"/>
    <n v="6"/>
  </r>
  <r>
    <d v="2026-09-21T06:44:55"/>
    <s v="Home"/>
    <x v="154"/>
    <x v="22"/>
    <s v="VA"/>
    <s v="United States"/>
    <n v="1"/>
    <d v="2026-09-21T00:00:00"/>
    <n v="2"/>
    <n v="6"/>
  </r>
  <r>
    <d v="2026-09-21T07:12:39"/>
    <s v="Newsletters"/>
    <x v="155"/>
    <x v="56"/>
    <s v="WA"/>
    <s v="United States"/>
    <n v="1"/>
    <d v="2026-09-21T00:00:00"/>
    <n v="2"/>
    <n v="7"/>
  </r>
  <r>
    <d v="2026-09-21T07:40:36"/>
    <s v="Chapter_Calendar"/>
    <x v="67"/>
    <x v="3"/>
    <s v="ID"/>
    <s v="United States"/>
    <n v="1"/>
    <d v="2026-09-21T00:00:00"/>
    <n v="2"/>
    <n v="7"/>
  </r>
  <r>
    <d v="2026-09-21T07:51:18"/>
    <s v="Chapter_Calendar"/>
    <x v="156"/>
    <x v="2"/>
    <s v="ID"/>
    <s v="United States"/>
    <n v="1"/>
    <d v="2026-09-21T00:00:00"/>
    <n v="2"/>
    <n v="7"/>
  </r>
  <r>
    <d v="2026-09-21T07:53:29"/>
    <s v="Home"/>
    <x v="157"/>
    <x v="4"/>
    <s v="ID"/>
    <s v="United States"/>
    <n v="1"/>
    <d v="2026-09-21T00:00:00"/>
    <n v="2"/>
    <n v="7"/>
  </r>
  <r>
    <d v="2026-09-21T07:53:40"/>
    <s v="Newsletters"/>
    <x v="157"/>
    <x v="4"/>
    <s v="ID"/>
    <s v="United States"/>
    <n v="1"/>
    <d v="2026-09-21T00:00:00"/>
    <n v="2"/>
    <n v="7"/>
  </r>
  <r>
    <d v="2026-09-21T08:08:28"/>
    <s v="Newsletters"/>
    <x v="158"/>
    <x v="4"/>
    <s v="ID"/>
    <s v="United States"/>
    <n v="1"/>
    <d v="2026-09-21T00:00:00"/>
    <n v="2"/>
    <n v="8"/>
  </r>
  <r>
    <d v="2026-09-21T08:34:33"/>
    <s v="Home"/>
    <x v="34"/>
    <x v="4"/>
    <s v="ID"/>
    <s v="United States"/>
    <n v="1"/>
    <d v="2026-09-21T00:00:00"/>
    <n v="2"/>
    <n v="8"/>
  </r>
  <r>
    <d v="2026-09-21T08:34:47"/>
    <s v="photos_n_videos"/>
    <x v="34"/>
    <x v="4"/>
    <s v="ID"/>
    <s v="United States"/>
    <n v="1"/>
    <d v="2026-09-21T00:00:00"/>
    <n v="2"/>
    <n v="8"/>
  </r>
  <r>
    <d v="2026-09-21T08:45:36"/>
    <s v="Newsletters"/>
    <x v="81"/>
    <x v="6"/>
    <s v="ID"/>
    <s v="United States"/>
    <n v="1"/>
    <d v="2026-09-21T00:00:00"/>
    <n v="2"/>
    <n v="8"/>
  </r>
  <r>
    <d v="2026-09-21T08:45:39"/>
    <s v="Home"/>
    <x v="159"/>
    <x v="16"/>
    <s v="CA"/>
    <s v="United States"/>
    <n v="1"/>
    <d v="2026-09-21T00:00:00"/>
    <n v="2"/>
    <n v="8"/>
  </r>
  <r>
    <d v="2026-09-21T08:56:20"/>
    <s v="Home"/>
    <x v="99"/>
    <x v="3"/>
    <s v="ID"/>
    <s v="United States"/>
    <n v="1"/>
    <d v="2026-09-21T00:00:00"/>
    <n v="2"/>
    <n v="8"/>
  </r>
  <r>
    <d v="2026-09-21T09:38:04"/>
    <s v="Home"/>
    <x v="160"/>
    <x v="4"/>
    <s v="ID"/>
    <s v="United States"/>
    <n v="1"/>
    <d v="2026-09-21T00:00:00"/>
    <n v="2"/>
    <n v="9"/>
  </r>
  <r>
    <d v="2026-09-21T09:38:07"/>
    <s v="Chapter_Calendar"/>
    <x v="160"/>
    <x v="4"/>
    <s v="ID"/>
    <s v="United States"/>
    <n v="1"/>
    <d v="2026-09-21T00:00:00"/>
    <n v="2"/>
    <n v="9"/>
  </r>
  <r>
    <d v="2026-09-21T09:47:25"/>
    <s v="Newsletters"/>
    <x v="161"/>
    <x v="3"/>
    <s v="ID"/>
    <s v="United States"/>
    <n v="1"/>
    <d v="2026-09-21T00:00:00"/>
    <n v="2"/>
    <n v="9"/>
  </r>
  <r>
    <d v="2026-09-21T10:05:57"/>
    <s v="Home"/>
    <x v="161"/>
    <x v="3"/>
    <s v="ID"/>
    <s v="United States"/>
    <n v="1"/>
    <d v="2026-09-21T00:00:00"/>
    <n v="2"/>
    <n v="10"/>
  </r>
  <r>
    <d v="2026-09-21T10:12:52"/>
    <s v="FAQs"/>
    <x v="162"/>
    <x v="57"/>
    <s v="CO"/>
    <s v="United States"/>
    <n v="1"/>
    <d v="2026-09-21T00:00:00"/>
    <n v="2"/>
    <n v="10"/>
  </r>
  <r>
    <d v="2026-09-21T10:24:19"/>
    <s v="Home"/>
    <x v="163"/>
    <x v="2"/>
    <s v="ID"/>
    <s v="United States"/>
    <n v="1"/>
    <d v="2026-09-21T00:00:00"/>
    <n v="2"/>
    <n v="10"/>
  </r>
  <r>
    <d v="2026-09-21T10:51:42"/>
    <s v="FAQs"/>
    <x v="164"/>
    <x v="11"/>
    <s v="CA"/>
    <s v="United States"/>
    <n v="1"/>
    <d v="2026-09-21T00:00:00"/>
    <n v="2"/>
    <n v="10"/>
  </r>
  <r>
    <d v="2026-09-21T11:20:10"/>
    <s v="Home"/>
    <x v="70"/>
    <x v="2"/>
    <s v="ID"/>
    <s v="United States"/>
    <n v="1"/>
    <d v="2026-09-21T00:00:00"/>
    <n v="2"/>
    <n v="11"/>
  </r>
  <r>
    <d v="2026-09-21T11:20:12"/>
    <s v="Chapter_Calendar"/>
    <x v="70"/>
    <x v="2"/>
    <s v="ID"/>
    <s v="United States"/>
    <n v="1"/>
    <d v="2026-09-21T00:00:00"/>
    <n v="2"/>
    <n v="11"/>
  </r>
  <r>
    <d v="2026-09-21T11:32:01"/>
    <s v="Chapter_Calendar"/>
    <x v="165"/>
    <x v="58"/>
    <s v="BJ"/>
    <s v="China"/>
    <n v="1"/>
    <d v="2026-09-21T00:00:00"/>
    <n v="2"/>
    <n v="11"/>
  </r>
  <r>
    <d v="2026-09-21T12:47:19"/>
    <s v="Home"/>
    <x v="100"/>
    <x v="3"/>
    <s v="ID"/>
    <s v="United States"/>
    <n v="1"/>
    <d v="2026-09-21T00:00:00"/>
    <n v="2"/>
    <n v="12"/>
  </r>
  <r>
    <d v="2026-09-21T12:47:22"/>
    <s v="Chapter_Calendar"/>
    <x v="100"/>
    <x v="3"/>
    <s v="ID"/>
    <s v="United States"/>
    <n v="1"/>
    <d v="2026-09-21T00:00:00"/>
    <n v="2"/>
    <n v="12"/>
  </r>
  <r>
    <d v="2026-09-21T12:54:27"/>
    <s v="Home"/>
    <x v="166"/>
    <x v="6"/>
    <s v="ID"/>
    <s v="United States"/>
    <n v="1"/>
    <d v="2026-09-21T00:00:00"/>
    <n v="2"/>
    <n v="12"/>
  </r>
  <r>
    <d v="2026-09-21T12:54:59"/>
    <s v="Events"/>
    <x v="166"/>
    <x v="6"/>
    <s v="ID"/>
    <s v="United States"/>
    <n v="1"/>
    <d v="2026-09-21T00:00:00"/>
    <n v="2"/>
    <n v="12"/>
  </r>
  <r>
    <d v="2026-09-21T13:15:18"/>
    <s v="Home"/>
    <x v="6"/>
    <x v="6"/>
    <s v="ID"/>
    <s v="United States"/>
    <n v="1"/>
    <d v="2026-09-21T00:00:00"/>
    <n v="2"/>
    <n v="13"/>
  </r>
  <r>
    <d v="2026-09-21T13:45:58"/>
    <s v="Home"/>
    <x v="17"/>
    <x v="4"/>
    <s v="ID"/>
    <s v="United States"/>
    <n v="1"/>
    <d v="2026-09-21T00:00:00"/>
    <n v="2"/>
    <n v="13"/>
  </r>
  <r>
    <d v="2026-09-21T14:43:41"/>
    <s v="Newsletters"/>
    <x v="167"/>
    <x v="9"/>
    <s v="UT"/>
    <s v="United States"/>
    <n v="1"/>
    <d v="2026-09-21T00:00:00"/>
    <n v="2"/>
    <n v="14"/>
  </r>
  <r>
    <d v="2026-09-21T15:00:06"/>
    <s v="Events"/>
    <x v="167"/>
    <x v="9"/>
    <s v="UT"/>
    <s v="United States"/>
    <n v="1"/>
    <d v="2026-09-21T00:00:00"/>
    <n v="2"/>
    <n v="15"/>
  </r>
  <r>
    <d v="2026-09-21T15:00:14"/>
    <s v="Events"/>
    <x v="168"/>
    <x v="59"/>
    <s v="IL"/>
    <s v="United States"/>
    <n v="1"/>
    <d v="2026-09-21T00:00:00"/>
    <n v="2"/>
    <n v="15"/>
  </r>
  <r>
    <d v="2026-09-21T15:00:21"/>
    <s v="Home"/>
    <x v="168"/>
    <x v="59"/>
    <s v="IL"/>
    <s v="United States"/>
    <n v="1"/>
    <d v="2026-09-21T00:00:00"/>
    <n v="2"/>
    <n v="15"/>
  </r>
  <r>
    <d v="2026-09-21T15:04:59"/>
    <s v="photos_n_videos"/>
    <x v="34"/>
    <x v="4"/>
    <s v="ID"/>
    <s v="United States"/>
    <n v="1"/>
    <d v="2026-09-21T00:00:00"/>
    <n v="2"/>
    <n v="15"/>
  </r>
  <r>
    <d v="2026-09-21T15:44:07"/>
    <s v="Chapter_Calendar"/>
    <x v="102"/>
    <x v="28"/>
    <s v="ID"/>
    <s v="United States"/>
    <n v="1"/>
    <d v="2026-09-21T00:00:00"/>
    <n v="2"/>
    <n v="15"/>
  </r>
  <r>
    <d v="2026-09-21T15:54:26"/>
    <s v="Home"/>
    <x v="169"/>
    <x v="4"/>
    <s v="ID"/>
    <s v="United States"/>
    <n v="1"/>
    <d v="2026-09-21T00:00:00"/>
    <n v="2"/>
    <n v="15"/>
  </r>
  <r>
    <d v="2026-09-21T15:58:48"/>
    <s v="Chapter_Events_Report"/>
    <x v="169"/>
    <x v="4"/>
    <s v="ID"/>
    <s v="United States"/>
    <n v="1"/>
    <d v="2026-09-21T00:00:00"/>
    <n v="2"/>
    <n v="15"/>
  </r>
  <r>
    <d v="2026-09-21T16:52:13"/>
    <s v="Chapter_Calendar"/>
    <x v="17"/>
    <x v="4"/>
    <s v="ID"/>
    <s v="United States"/>
    <n v="1"/>
    <d v="2026-09-21T00:00:00"/>
    <n v="2"/>
    <n v="16"/>
  </r>
  <r>
    <d v="2026-09-21T17:01:58"/>
    <s v="Events"/>
    <x v="170"/>
    <x v="4"/>
    <s v="ID"/>
    <s v="United States"/>
    <n v="1"/>
    <d v="2026-09-21T00:00:00"/>
    <n v="2"/>
    <n v="17"/>
  </r>
  <r>
    <d v="2026-09-21T17:03:27"/>
    <s v="photos_n_videos"/>
    <x v="170"/>
    <x v="4"/>
    <s v="ID"/>
    <s v="United States"/>
    <n v="1"/>
    <d v="2026-09-21T00:00:00"/>
    <n v="2"/>
    <n v="17"/>
  </r>
  <r>
    <d v="2026-09-21T17:05:17"/>
    <s v="Chapter_Calendar"/>
    <x v="170"/>
    <x v="4"/>
    <s v="ID"/>
    <s v="United States"/>
    <n v="1"/>
    <d v="2026-09-21T00:00:00"/>
    <n v="2"/>
    <n v="17"/>
  </r>
  <r>
    <d v="2026-09-21T17:07:17"/>
    <s v="Home"/>
    <x v="170"/>
    <x v="4"/>
    <s v="ID"/>
    <s v="United States"/>
    <n v="1"/>
    <d v="2026-09-21T00:00:00"/>
    <n v="2"/>
    <n v="17"/>
  </r>
  <r>
    <d v="2026-09-21T17:56:34"/>
    <s v="Home"/>
    <x v="99"/>
    <x v="3"/>
    <s v="ID"/>
    <s v="United States"/>
    <n v="1"/>
    <d v="2026-09-21T00:00:00"/>
    <n v="2"/>
    <n v="17"/>
  </r>
  <r>
    <d v="2026-09-21T18:03:29"/>
    <s v="photos_n_videos"/>
    <x v="99"/>
    <x v="3"/>
    <s v="ID"/>
    <s v="United States"/>
    <n v="1"/>
    <d v="2026-09-21T00:00:00"/>
    <n v="2"/>
    <n v="18"/>
  </r>
  <r>
    <d v="2026-09-21T19:01:53"/>
    <s v="Newsletters"/>
    <x v="102"/>
    <x v="28"/>
    <s v="ID"/>
    <s v="United States"/>
    <n v="1"/>
    <d v="2026-09-21T00:00:00"/>
    <n v="2"/>
    <n v="19"/>
  </r>
  <r>
    <d v="2026-09-21T19:49:44"/>
    <s v="Home"/>
    <x v="171"/>
    <x v="60"/>
    <s v="NY"/>
    <s v="United States"/>
    <n v="1"/>
    <d v="2026-09-21T00:00:00"/>
    <n v="2"/>
    <n v="19"/>
  </r>
  <r>
    <d v="2026-09-21T20:06:47"/>
    <s v="Home"/>
    <x v="135"/>
    <x v="4"/>
    <s v="ID"/>
    <s v="United States"/>
    <n v="1"/>
    <d v="2026-09-21T00:00:00"/>
    <n v="2"/>
    <n v="20"/>
  </r>
  <r>
    <d v="2026-09-21T20:06:58"/>
    <s v="Ride_Lead_Resourses"/>
    <x v="135"/>
    <x v="4"/>
    <s v="ID"/>
    <s v="United States"/>
    <n v="1"/>
    <d v="2026-09-21T00:00:00"/>
    <n v="2"/>
    <n v="20"/>
  </r>
  <r>
    <d v="2026-09-21T20:07:22"/>
    <s v="Chapter_Mileage_Tracker"/>
    <x v="135"/>
    <x v="4"/>
    <s v="ID"/>
    <s v="United States"/>
    <n v="1"/>
    <d v="2026-09-21T00:00:00"/>
    <n v="2"/>
    <n v="20"/>
  </r>
  <r>
    <d v="2026-09-21T20:09:09"/>
    <s v="Chapter_Officers"/>
    <x v="135"/>
    <x v="4"/>
    <s v="ID"/>
    <s v="United States"/>
    <n v="1"/>
    <d v="2026-09-21T00:00:00"/>
    <n v="2"/>
    <n v="20"/>
  </r>
  <r>
    <d v="2026-09-21T20:10:08"/>
    <s v="Useful_Links"/>
    <x v="135"/>
    <x v="4"/>
    <s v="ID"/>
    <s v="United States"/>
    <n v="1"/>
    <d v="2026-09-21T00:00:00"/>
    <n v="2"/>
    <n v="20"/>
  </r>
  <r>
    <d v="2026-09-21T20:10:30"/>
    <s v="Ride_Lead_Calendar"/>
    <x v="135"/>
    <x v="4"/>
    <s v="ID"/>
    <s v="United States"/>
    <n v="1"/>
    <d v="2026-09-21T00:00:00"/>
    <n v="2"/>
    <n v="20"/>
  </r>
  <r>
    <d v="2026-09-21T20:11:13"/>
    <s v="Forms_n_Docs"/>
    <x v="135"/>
    <x v="4"/>
    <s v="ID"/>
    <s v="United States"/>
    <n v="1"/>
    <d v="2026-09-21T00:00:00"/>
    <n v="2"/>
    <n v="20"/>
  </r>
  <r>
    <d v="2026-09-21T20:11:44"/>
    <s v="photos_n_videos"/>
    <x v="135"/>
    <x v="4"/>
    <s v="ID"/>
    <s v="United States"/>
    <n v="1"/>
    <d v="2026-09-21T00:00:00"/>
    <n v="2"/>
    <n v="20"/>
  </r>
  <r>
    <d v="2026-09-21T20:33:27"/>
    <s v="Cooking_Volunteers"/>
    <x v="17"/>
    <x v="4"/>
    <s v="ID"/>
    <s v="United States"/>
    <n v="1"/>
    <d v="2026-09-21T00:00:00"/>
    <n v="2"/>
    <n v="20"/>
  </r>
  <r>
    <d v="2026-09-21T20:35:19"/>
    <s v="Gift_Wrapping_Volunteers"/>
    <x v="17"/>
    <x v="4"/>
    <s v="ID"/>
    <s v="United States"/>
    <n v="1"/>
    <d v="2026-09-21T00:00:00"/>
    <n v="2"/>
    <n v="20"/>
  </r>
  <r>
    <d v="2026-09-21T21:33:10"/>
    <s v="photos_n_videos"/>
    <x v="172"/>
    <x v="42"/>
    <s v="UT"/>
    <s v="United States"/>
    <n v="1"/>
    <d v="2026-09-21T00:00:00"/>
    <n v="2"/>
    <n v="21"/>
  </r>
  <r>
    <d v="2026-09-21T21:40:38"/>
    <s v="Newsletters"/>
    <x v="173"/>
    <x v="61"/>
    <s v="OR"/>
    <s v="United States"/>
    <n v="1"/>
    <d v="2026-09-21T00:00:00"/>
    <n v="2"/>
    <n v="21"/>
  </r>
  <r>
    <d v="2026-09-22T00:14:27"/>
    <s v="Home"/>
    <x v="174"/>
    <x v="3"/>
    <s v="ID"/>
    <s v="United States"/>
    <n v="1"/>
    <d v="2026-09-22T00:00:00"/>
    <n v="3"/>
    <n v="0"/>
  </r>
  <r>
    <d v="2026-09-22T00:14:31"/>
    <s v="Chapter_Calendar"/>
    <x v="174"/>
    <x v="3"/>
    <s v="ID"/>
    <s v="United States"/>
    <n v="1"/>
    <d v="2026-09-22T00:00:00"/>
    <n v="3"/>
    <n v="0"/>
  </r>
  <r>
    <d v="2026-09-22T05:16:05"/>
    <s v="photos_n_videos"/>
    <x v="34"/>
    <x v="62"/>
    <s v="unknown"/>
    <s v="unknown"/>
    <n v="1"/>
    <d v="2026-09-22T00:00:00"/>
    <n v="3"/>
    <n v="5"/>
  </r>
  <r>
    <d v="2026-09-22T05:21:06"/>
    <s v="Chapter_Calendar"/>
    <x v="155"/>
    <x v="56"/>
    <s v="WA"/>
    <s v="United States"/>
    <n v="1"/>
    <d v="2026-09-22T00:00:00"/>
    <n v="3"/>
    <n v="5"/>
  </r>
  <r>
    <d v="2026-09-22T05:21:32"/>
    <s v="Home"/>
    <x v="155"/>
    <x v="56"/>
    <s v="WA"/>
    <s v="United States"/>
    <n v="1"/>
    <d v="2026-09-22T00:00:00"/>
    <n v="3"/>
    <n v="5"/>
  </r>
  <r>
    <d v="2026-09-22T05:22:36"/>
    <s v="Rides_n_GPX_Files"/>
    <x v="155"/>
    <x v="56"/>
    <s v="WA"/>
    <s v="United States"/>
    <n v="1"/>
    <d v="2026-09-22T00:00:00"/>
    <n v="3"/>
    <n v="5"/>
  </r>
  <r>
    <d v="2026-09-22T05:40:55"/>
    <s v="Home"/>
    <x v="175"/>
    <x v="2"/>
    <s v="ID"/>
    <s v="United States"/>
    <n v="1"/>
    <d v="2026-09-22T00:00:00"/>
    <n v="3"/>
    <n v="5"/>
  </r>
  <r>
    <d v="2026-09-22T05:41:14"/>
    <s v="Burger_Burn_Volunteers"/>
    <x v="175"/>
    <x v="2"/>
    <s v="ID"/>
    <s v="United States"/>
    <n v="1"/>
    <d v="2026-09-22T00:00:00"/>
    <n v="3"/>
    <n v="5"/>
  </r>
  <r>
    <d v="2026-09-22T05:47:10"/>
    <s v="New_Member_Recruit_Raffle"/>
    <x v="175"/>
    <x v="2"/>
    <s v="ID"/>
    <s v="United States"/>
    <n v="1"/>
    <d v="2026-09-22T00:00:00"/>
    <n v="3"/>
    <n v="5"/>
  </r>
  <r>
    <d v="2026-09-22T05:47:18"/>
    <s v="Chapter_Calendar"/>
    <x v="175"/>
    <x v="2"/>
    <s v="ID"/>
    <s v="United States"/>
    <n v="1"/>
    <d v="2026-09-22T00:00:00"/>
    <n v="3"/>
    <n v="5"/>
  </r>
  <r>
    <d v="2026-09-22T05:53:53"/>
    <s v="Private_Event_Locations"/>
    <x v="175"/>
    <x v="2"/>
    <s v="ID"/>
    <s v="United States"/>
    <n v="1"/>
    <d v="2026-09-22T00:00:00"/>
    <n v="3"/>
    <n v="5"/>
  </r>
  <r>
    <d v="2026-09-22T08:22:23"/>
    <s v="Home"/>
    <x v="176"/>
    <x v="63"/>
    <s v="NV"/>
    <s v="United States"/>
    <n v="1"/>
    <d v="2026-09-22T00:00:00"/>
    <n v="3"/>
    <n v="8"/>
  </r>
  <r>
    <d v="2026-09-22T09:31:28"/>
    <s v="Harleys_Angels_Program"/>
    <x v="64"/>
    <x v="3"/>
    <s v="ID"/>
    <s v="United States"/>
    <n v="1"/>
    <d v="2026-09-22T00:00:00"/>
    <n v="3"/>
    <n v="9"/>
  </r>
  <r>
    <d v="2026-09-22T09:48:53"/>
    <s v="Home"/>
    <x v="177"/>
    <x v="18"/>
    <s v="ID"/>
    <s v="United States"/>
    <n v="1"/>
    <d v="2026-09-22T00:00:00"/>
    <n v="3"/>
    <n v="9"/>
  </r>
  <r>
    <d v="2026-09-22T09:49:15"/>
    <s v="Chapter_Calendar"/>
    <x v="177"/>
    <x v="18"/>
    <s v="ID"/>
    <s v="United States"/>
    <n v="1"/>
    <d v="2026-09-22T00:00:00"/>
    <n v="3"/>
    <n v="9"/>
  </r>
  <r>
    <d v="2026-09-22T10:17:55"/>
    <s v="Home"/>
    <x v="178"/>
    <x v="2"/>
    <s v="ID"/>
    <s v="United States"/>
    <n v="1"/>
    <d v="2026-09-22T00:00:00"/>
    <n v="3"/>
    <n v="10"/>
  </r>
  <r>
    <d v="2026-09-22T10:17:59"/>
    <s v="Chapter_Calendar"/>
    <x v="178"/>
    <x v="2"/>
    <s v="ID"/>
    <s v="United States"/>
    <n v="1"/>
    <d v="2026-09-22T00:00:00"/>
    <n v="3"/>
    <n v="10"/>
  </r>
  <r>
    <d v="2026-09-22T10:56:47"/>
    <s v="Home"/>
    <x v="179"/>
    <x v="4"/>
    <s v="ID"/>
    <s v="United States"/>
    <n v="1"/>
    <d v="2026-09-22T00:00:00"/>
    <n v="3"/>
    <n v="10"/>
  </r>
  <r>
    <d v="2026-09-22T10:57:10"/>
    <s v="Membership"/>
    <x v="179"/>
    <x v="4"/>
    <s v="ID"/>
    <s v="United States"/>
    <n v="1"/>
    <d v="2026-09-22T00:00:00"/>
    <n v="3"/>
    <n v="10"/>
  </r>
  <r>
    <d v="2026-09-22T12:20:33"/>
    <s v="Events"/>
    <x v="180"/>
    <x v="64"/>
    <s v="UT"/>
    <s v="United States"/>
    <n v="1"/>
    <d v="2026-09-22T00:00:00"/>
    <n v="3"/>
    <n v="12"/>
  </r>
  <r>
    <d v="2026-09-22T12:22:59"/>
    <s v="Home"/>
    <x v="181"/>
    <x v="4"/>
    <s v="ID"/>
    <s v="United States"/>
    <n v="1"/>
    <d v="2026-09-22T00:00:00"/>
    <n v="3"/>
    <n v="12"/>
  </r>
  <r>
    <d v="2026-09-22T12:23:11"/>
    <s v="Newsletters"/>
    <x v="181"/>
    <x v="4"/>
    <s v="ID"/>
    <s v="United States"/>
    <n v="1"/>
    <d v="2026-09-22T00:00:00"/>
    <n v="3"/>
    <n v="12"/>
  </r>
  <r>
    <d v="2026-09-22T12:46:14"/>
    <s v="Home"/>
    <x v="182"/>
    <x v="65"/>
    <s v="ID"/>
    <s v="United States"/>
    <n v="1"/>
    <d v="2026-09-22T00:00:00"/>
    <n v="3"/>
    <n v="12"/>
  </r>
  <r>
    <d v="2026-09-22T12:47:00"/>
    <s v="Chapter_Calendar"/>
    <x v="182"/>
    <x v="65"/>
    <s v="ID"/>
    <s v="United States"/>
    <n v="1"/>
    <d v="2026-09-22T00:00:00"/>
    <n v="3"/>
    <n v="12"/>
  </r>
  <r>
    <d v="2026-09-22T12:48:01"/>
    <s v="photos_n_videos"/>
    <x v="182"/>
    <x v="65"/>
    <s v="ID"/>
    <s v="United States"/>
    <n v="1"/>
    <d v="2026-09-22T00:00:00"/>
    <n v="3"/>
    <n v="12"/>
  </r>
  <r>
    <d v="2026-09-22T13:02:06"/>
    <s v="FAQs"/>
    <x v="24"/>
    <x v="11"/>
    <s v="CA"/>
    <s v="United States"/>
    <n v="1"/>
    <d v="2026-09-22T00:00:00"/>
    <n v="3"/>
    <n v="13"/>
  </r>
  <r>
    <d v="2026-09-22T13:16:50"/>
    <s v="Ride_Lead_Calendar"/>
    <x v="17"/>
    <x v="4"/>
    <s v="ID"/>
    <s v="United States"/>
    <n v="1"/>
    <d v="2026-09-22T00:00:00"/>
    <n v="3"/>
    <n v="13"/>
  </r>
  <r>
    <d v="2026-09-22T14:16:18"/>
    <s v="Chapter_Events_Report"/>
    <x v="17"/>
    <x v="4"/>
    <s v="ID"/>
    <s v="United States"/>
    <n v="1"/>
    <d v="2026-09-22T00:00:00"/>
    <n v="3"/>
    <n v="14"/>
  </r>
  <r>
    <d v="2026-09-22T15:10:00"/>
    <s v="Home"/>
    <x v="183"/>
    <x v="66"/>
    <s v="AL"/>
    <s v="United States"/>
    <n v="1"/>
    <d v="2026-09-22T00:00:00"/>
    <n v="3"/>
    <n v="15"/>
  </r>
  <r>
    <d v="2026-09-22T15:12:07"/>
    <s v="Newsletters"/>
    <x v="183"/>
    <x v="66"/>
    <s v="AL"/>
    <s v="United States"/>
    <n v="1"/>
    <d v="2026-09-22T00:00:00"/>
    <n v="3"/>
    <n v="15"/>
  </r>
  <r>
    <d v="2026-09-22T16:11:23"/>
    <s v="About_Us"/>
    <x v="17"/>
    <x v="4"/>
    <s v="ID"/>
    <s v="United States"/>
    <n v="1"/>
    <d v="2026-09-22T00:00:00"/>
    <n v="3"/>
    <n v="16"/>
  </r>
  <r>
    <d v="2026-09-22T16:13:18"/>
    <s v="Group_Riding"/>
    <x v="17"/>
    <x v="4"/>
    <s v="ID"/>
    <s v="United States"/>
    <n v="1"/>
    <d v="2026-09-22T00:00:00"/>
    <n v="3"/>
    <n v="16"/>
  </r>
  <r>
    <d v="2026-09-22T16:48:49"/>
    <s v="Events"/>
    <x v="17"/>
    <x v="4"/>
    <s v="ID"/>
    <s v="United States"/>
    <n v="1"/>
    <d v="2026-09-22T00:00:00"/>
    <n v="3"/>
    <n v="16"/>
  </r>
  <r>
    <d v="2026-09-22T16:49:42"/>
    <s v="Useful_Links"/>
    <x v="17"/>
    <x v="4"/>
    <s v="ID"/>
    <s v="United States"/>
    <n v="1"/>
    <d v="2026-09-22T00:00:00"/>
    <n v="3"/>
    <n v="16"/>
  </r>
  <r>
    <d v="2026-09-22T18:07:05"/>
    <s v="Home"/>
    <x v="184"/>
    <x v="4"/>
    <s v="ID"/>
    <s v="United States"/>
    <n v="1"/>
    <d v="2026-09-22T00:00:00"/>
    <n v="3"/>
    <n v="18"/>
  </r>
  <r>
    <d v="2026-09-22T18:07:25"/>
    <s v="Membership"/>
    <x v="184"/>
    <x v="4"/>
    <s v="ID"/>
    <s v="United States"/>
    <n v="1"/>
    <d v="2026-09-22T00:00:00"/>
    <n v="3"/>
    <n v="18"/>
  </r>
  <r>
    <d v="2026-09-22T18:48:11"/>
    <s v="Home"/>
    <x v="185"/>
    <x v="67"/>
    <s v="GA"/>
    <s v="United States"/>
    <n v="1"/>
    <d v="2026-09-22T00:00:00"/>
    <n v="3"/>
    <n v="18"/>
  </r>
  <r>
    <d v="2026-09-22T18:48:12"/>
    <s v="Home"/>
    <x v="186"/>
    <x v="68"/>
    <s v="NE"/>
    <s v="United States"/>
    <n v="1"/>
    <d v="2026-09-22T00:00:00"/>
    <n v="3"/>
    <n v="18"/>
  </r>
  <r>
    <d v="2026-09-22T18:48:14"/>
    <s v="Home"/>
    <x v="187"/>
    <x v="69"/>
    <s v="OR"/>
    <s v="United States"/>
    <n v="1"/>
    <d v="2026-09-22T00:00:00"/>
    <n v="3"/>
    <n v="18"/>
  </r>
  <r>
    <d v="2026-09-22T18:53:51"/>
    <s v="Home"/>
    <x v="188"/>
    <x v="70"/>
    <s v="UT"/>
    <s v="United States"/>
    <n v="1"/>
    <d v="2026-09-22T00:00:00"/>
    <n v="3"/>
    <n v="18"/>
  </r>
  <r>
    <d v="2026-09-22T19:31:20"/>
    <s v="Newsletters"/>
    <x v="189"/>
    <x v="71"/>
    <s v="OR"/>
    <s v="United States"/>
    <n v="1"/>
    <d v="2026-09-22T00:00:00"/>
    <n v="3"/>
    <n v="19"/>
  </r>
  <r>
    <d v="2026-09-22T22:05:35"/>
    <s v="Newsletters"/>
    <x v="44"/>
    <x v="4"/>
    <s v="ID"/>
    <s v="United States"/>
    <n v="1"/>
    <d v="2026-09-22T00:00:00"/>
    <n v="3"/>
    <n v="22"/>
  </r>
  <r>
    <d v="2026-09-22T22:39:16"/>
    <s v="Newsletters"/>
    <x v="190"/>
    <x v="2"/>
    <s v="ID"/>
    <s v="United States"/>
    <n v="1"/>
    <d v="2026-09-22T00:00:00"/>
    <n v="3"/>
    <n v="22"/>
  </r>
  <r>
    <d v="2026-09-23T03:17:10"/>
    <s v="Home"/>
    <x v="37"/>
    <x v="20"/>
    <s v="IN"/>
    <s v="United States"/>
    <n v="1"/>
    <d v="2026-09-23T00:00:00"/>
    <n v="4"/>
    <n v="3"/>
  </r>
  <r>
    <d v="2026-09-23T03:17:15"/>
    <s v="photos_n_videos"/>
    <x v="37"/>
    <x v="20"/>
    <s v="IN"/>
    <s v="United States"/>
    <n v="1"/>
    <d v="2026-09-23T00:00:00"/>
    <n v="4"/>
    <n v="3"/>
  </r>
  <r>
    <d v="2026-09-23T04:54:49"/>
    <s v="Chapter_Calendar"/>
    <x v="191"/>
    <x v="2"/>
    <s v="ID"/>
    <s v="United States"/>
    <n v="1"/>
    <d v="2026-09-23T00:00:00"/>
    <n v="4"/>
    <n v="4"/>
  </r>
  <r>
    <d v="2026-09-23T06:45:10"/>
    <s v="Home"/>
    <x v="192"/>
    <x v="39"/>
    <s v="ID"/>
    <s v="United States"/>
    <n v="1"/>
    <d v="2026-09-23T00:00:00"/>
    <n v="4"/>
    <n v="6"/>
  </r>
  <r>
    <d v="2026-09-23T06:45:25"/>
    <s v="Newsletters"/>
    <x v="192"/>
    <x v="39"/>
    <s v="ID"/>
    <s v="United States"/>
    <n v="1"/>
    <d v="2026-09-23T00:00:00"/>
    <n v="4"/>
    <n v="6"/>
  </r>
  <r>
    <d v="2026-09-23T08:28:14"/>
    <s v="Home"/>
    <x v="193"/>
    <x v="43"/>
    <s v="MA"/>
    <s v="United States"/>
    <n v="1"/>
    <d v="2026-09-23T00:00:00"/>
    <n v="4"/>
    <n v="8"/>
  </r>
  <r>
    <d v="2026-09-23T08:38:26"/>
    <s v="Home"/>
    <x v="194"/>
    <x v="3"/>
    <s v="ID"/>
    <s v="United States"/>
    <n v="1"/>
    <d v="2026-09-23T00:00:00"/>
    <n v="4"/>
    <n v="8"/>
  </r>
  <r>
    <d v="2026-09-23T08:40:08"/>
    <s v="Newsletters"/>
    <x v="194"/>
    <x v="3"/>
    <s v="ID"/>
    <s v="United States"/>
    <n v="1"/>
    <d v="2026-09-23T00:00:00"/>
    <n v="4"/>
    <n v="8"/>
  </r>
  <r>
    <d v="2026-09-23T08:44:53"/>
    <s v="Policies"/>
    <x v="195"/>
    <x v="35"/>
    <s v="CA"/>
    <s v="United States"/>
    <n v="1"/>
    <d v="2026-09-23T00:00:00"/>
    <n v="4"/>
    <n v="8"/>
  </r>
  <r>
    <d v="2026-09-23T08:49:29"/>
    <s v="Home"/>
    <x v="196"/>
    <x v="2"/>
    <s v="ID"/>
    <s v="United States"/>
    <n v="1"/>
    <d v="2026-09-23T00:00:00"/>
    <n v="4"/>
    <n v="8"/>
  </r>
  <r>
    <d v="2026-09-23T08:50:02"/>
    <s v="Newsletters"/>
    <x v="196"/>
    <x v="2"/>
    <s v="ID"/>
    <s v="United States"/>
    <n v="1"/>
    <d v="2026-09-23T00:00:00"/>
    <n v="4"/>
    <n v="8"/>
  </r>
  <r>
    <d v="2026-09-23T10:50:23"/>
    <s v="Events"/>
    <x v="79"/>
    <x v="4"/>
    <s v="ID"/>
    <s v="United States"/>
    <n v="1"/>
    <d v="2026-09-23T00:00:00"/>
    <n v="4"/>
    <n v="10"/>
  </r>
  <r>
    <d v="2026-09-23T11:55:53"/>
    <s v="Events"/>
    <x v="58"/>
    <x v="3"/>
    <s v="ID"/>
    <s v="United States"/>
    <n v="1"/>
    <d v="2026-09-23T00:00:00"/>
    <n v="4"/>
    <n v="11"/>
  </r>
  <r>
    <d v="2026-09-23T11:56:40"/>
    <s v="Chapter_Calendar"/>
    <x v="58"/>
    <x v="3"/>
    <s v="ID"/>
    <s v="United States"/>
    <n v="1"/>
    <d v="2026-09-23T00:00:00"/>
    <n v="4"/>
    <n v="11"/>
  </r>
  <r>
    <d v="2026-09-23T14:08:49"/>
    <s v="Chapter_Events_Report"/>
    <x v="172"/>
    <x v="42"/>
    <s v="UT"/>
    <s v="United States"/>
    <n v="1"/>
    <d v="2026-09-23T00:00:00"/>
    <n v="4"/>
    <n v="14"/>
  </r>
  <r>
    <d v="2026-09-23T14:11:14"/>
    <s v="photos_n_videos"/>
    <x v="17"/>
    <x v="4"/>
    <s v="ID"/>
    <s v="United States"/>
    <n v="1"/>
    <d v="2026-09-23T00:00:00"/>
    <n v="4"/>
    <n v="14"/>
  </r>
  <r>
    <d v="2026-09-23T14:58:19"/>
    <s v="Home"/>
    <x v="4"/>
    <x v="4"/>
    <s v="ID"/>
    <s v="United States"/>
    <n v="1"/>
    <d v="2026-09-23T00:00:00"/>
    <n v="4"/>
    <n v="14"/>
  </r>
  <r>
    <d v="2026-09-23T14:59:11"/>
    <s v="Newsletters"/>
    <x v="4"/>
    <x v="4"/>
    <s v="ID"/>
    <s v="United States"/>
    <n v="1"/>
    <d v="2026-09-23T00:00:00"/>
    <n v="4"/>
    <n v="14"/>
  </r>
  <r>
    <d v="2026-09-23T15:03:12"/>
    <s v="Chapter_Calendar"/>
    <x v="43"/>
    <x v="24"/>
    <s v="ID"/>
    <s v="United States"/>
    <n v="1"/>
    <d v="2026-09-23T00:00:00"/>
    <n v="4"/>
    <n v="15"/>
  </r>
  <r>
    <d v="2026-09-23T15:26:54"/>
    <s v="Events"/>
    <x v="17"/>
    <x v="4"/>
    <s v="ID"/>
    <s v="United States"/>
    <n v="1"/>
    <d v="2026-09-23T00:00:00"/>
    <n v="4"/>
    <n v="15"/>
  </r>
  <r>
    <d v="2026-09-23T15:56:01"/>
    <s v="Home"/>
    <x v="197"/>
    <x v="56"/>
    <s v="WA"/>
    <s v="United States"/>
    <n v="1"/>
    <d v="2026-09-23T00:00:00"/>
    <n v="4"/>
    <n v="15"/>
  </r>
  <r>
    <d v="2026-09-23T16:04:02"/>
    <s v="Biker_Buddies_Program"/>
    <x v="17"/>
    <x v="4"/>
    <s v="ID"/>
    <s v="United States"/>
    <n v="1"/>
    <d v="2026-09-23T00:00:00"/>
    <n v="4"/>
    <n v="16"/>
  </r>
  <r>
    <d v="2026-09-23T16:04:11"/>
    <s v="Harleys_Angels_Program"/>
    <x v="17"/>
    <x v="4"/>
    <s v="ID"/>
    <s v="United States"/>
    <n v="1"/>
    <d v="2026-09-23T00:00:00"/>
    <n v="4"/>
    <n v="16"/>
  </r>
  <r>
    <d v="2026-09-23T16:04:19"/>
    <s v="New_Member_Recruit_Raffle"/>
    <x v="17"/>
    <x v="4"/>
    <s v="ID"/>
    <s v="United States"/>
    <n v="1"/>
    <d v="2026-09-23T00:00:00"/>
    <n v="4"/>
    <n v="16"/>
  </r>
  <r>
    <d v="2026-09-23T16:15:02"/>
    <s v="Membership"/>
    <x v="198"/>
    <x v="22"/>
    <s v="VA"/>
    <s v="United States"/>
    <n v="1"/>
    <d v="2026-09-23T00:00:00"/>
    <n v="4"/>
    <n v="16"/>
  </r>
  <r>
    <d v="2026-09-23T16:30:46"/>
    <s v="Home"/>
    <x v="155"/>
    <x v="56"/>
    <s v="WA"/>
    <s v="United States"/>
    <n v="1"/>
    <d v="2026-09-23T00:00:00"/>
    <n v="4"/>
    <n v="16"/>
  </r>
  <r>
    <d v="2026-09-23T16:59:08"/>
    <s v="Home"/>
    <x v="63"/>
    <x v="2"/>
    <s v="ID"/>
    <s v="United States"/>
    <n v="1"/>
    <d v="2026-09-23T00:00:00"/>
    <n v="4"/>
    <n v="16"/>
  </r>
  <r>
    <d v="2026-09-23T16:59:11"/>
    <s v="Chapter_Calendar"/>
    <x v="63"/>
    <x v="2"/>
    <s v="ID"/>
    <s v="United States"/>
    <n v="1"/>
    <d v="2026-09-23T00:00:00"/>
    <n v="4"/>
    <n v="16"/>
  </r>
  <r>
    <d v="2026-09-23T17:06:25"/>
    <s v="Home"/>
    <x v="199"/>
    <x v="24"/>
    <s v="ID"/>
    <s v="United States"/>
    <n v="1"/>
    <d v="2026-09-23T00:00:00"/>
    <n v="4"/>
    <n v="17"/>
  </r>
  <r>
    <d v="2026-09-23T17:06:27"/>
    <s v="Chapter_Calendar"/>
    <x v="199"/>
    <x v="24"/>
    <s v="ID"/>
    <s v="United States"/>
    <n v="1"/>
    <d v="2026-09-23T00:00:00"/>
    <n v="4"/>
    <n v="17"/>
  </r>
  <r>
    <d v="2026-09-23T17:22:16"/>
    <s v="Home"/>
    <x v="200"/>
    <x v="26"/>
    <s v="OH"/>
    <s v="United States"/>
    <n v="1"/>
    <d v="2026-09-23T00:00:00"/>
    <n v="4"/>
    <n v="17"/>
  </r>
  <r>
    <d v="2026-09-23T17:22:19"/>
    <s v="About_Us"/>
    <x v="200"/>
    <x v="26"/>
    <s v="OH"/>
    <s v="United States"/>
    <n v="1"/>
    <d v="2026-09-23T00:00:00"/>
    <n v="4"/>
    <n v="17"/>
  </r>
  <r>
    <d v="2026-09-23T17:22:21"/>
    <s v="photos_n_videos"/>
    <x v="200"/>
    <x v="26"/>
    <s v="OH"/>
    <s v="United States"/>
    <n v="1"/>
    <d v="2026-09-23T00:00:00"/>
    <n v="4"/>
    <n v="17"/>
  </r>
  <r>
    <d v="2026-09-23T17:22:22"/>
    <s v="Membership"/>
    <x v="200"/>
    <x v="26"/>
    <s v="OH"/>
    <s v="United States"/>
    <n v="1"/>
    <d v="2026-09-23T00:00:00"/>
    <n v="4"/>
    <n v="17"/>
  </r>
  <r>
    <d v="2026-09-23T17:22:23"/>
    <s v="Forms_n_Docs"/>
    <x v="200"/>
    <x v="26"/>
    <s v="OH"/>
    <s v="United States"/>
    <n v="1"/>
    <d v="2026-09-23T00:00:00"/>
    <n v="4"/>
    <n v="17"/>
  </r>
  <r>
    <d v="2026-09-23T17:22:24"/>
    <s v="National_HOG_Challenges"/>
    <x v="200"/>
    <x v="26"/>
    <s v="OH"/>
    <s v="United States"/>
    <n v="1"/>
    <d v="2026-09-23T00:00:00"/>
    <n v="4"/>
    <n v="17"/>
  </r>
  <r>
    <d v="2026-09-23T17:22:25"/>
    <s v="LOH"/>
    <x v="200"/>
    <x v="26"/>
    <s v="OH"/>
    <s v="United States"/>
    <n v="1"/>
    <d v="2026-09-23T00:00:00"/>
    <n v="4"/>
    <n v="17"/>
  </r>
  <r>
    <d v="2026-09-23T17:22:26"/>
    <s v="Group_Riding"/>
    <x v="200"/>
    <x v="26"/>
    <s v="OH"/>
    <s v="United States"/>
    <n v="1"/>
    <d v="2026-09-23T00:00:00"/>
    <n v="4"/>
    <n v="17"/>
  </r>
  <r>
    <d v="2026-09-23T17:22:27"/>
    <s v="Chapter_Officers"/>
    <x v="200"/>
    <x v="26"/>
    <s v="OH"/>
    <s v="United States"/>
    <n v="1"/>
    <d v="2026-09-23T00:00:00"/>
    <n v="4"/>
    <n v="17"/>
  </r>
  <r>
    <d v="2026-09-23T17:22:29"/>
    <s v="Policies"/>
    <x v="200"/>
    <x v="26"/>
    <s v="OH"/>
    <s v="United States"/>
    <n v="1"/>
    <d v="2026-09-23T00:00:00"/>
    <n v="4"/>
    <n v="17"/>
  </r>
  <r>
    <d v="2026-09-23T17:53:59"/>
    <s v="Friendsgiving_Dish_Schedule"/>
    <x v="17"/>
    <x v="4"/>
    <s v="ID"/>
    <s v="United States"/>
    <n v="1"/>
    <d v="2026-09-23T00:00:00"/>
    <n v="4"/>
    <n v="17"/>
  </r>
  <r>
    <d v="2026-09-23T22:53:49"/>
    <s v="Home"/>
    <x v="6"/>
    <x v="6"/>
    <s v="ID"/>
    <s v="United States"/>
    <n v="1"/>
    <d v="2026-09-23T00:00:00"/>
    <n v="4"/>
    <n v="22"/>
  </r>
  <r>
    <d v="2026-09-24T04:27:39"/>
    <s v="Home"/>
    <x v="201"/>
    <x v="8"/>
    <s v="VA"/>
    <s v="United States"/>
    <n v="1"/>
    <d v="2026-09-24T00:00:00"/>
    <n v="5"/>
    <n v="4"/>
  </r>
  <r>
    <d v="2026-09-24T07:16:33"/>
    <s v="FAQs"/>
    <x v="97"/>
    <x v="11"/>
    <s v="CA"/>
    <s v="United States"/>
    <n v="1"/>
    <d v="2026-09-24T00:00:00"/>
    <n v="5"/>
    <n v="7"/>
  </r>
  <r>
    <d v="2026-09-24T07:21:50"/>
    <s v="Events"/>
    <x v="202"/>
    <x v="49"/>
    <n v="10"/>
    <s v="Czechia"/>
    <n v="1"/>
    <d v="2026-09-24T00:00:00"/>
    <n v="5"/>
    <n v="7"/>
  </r>
  <r>
    <d v="2026-09-24T08:38:52"/>
    <s v="Harleys_Angels_Program"/>
    <x v="97"/>
    <x v="11"/>
    <s v="CA"/>
    <s v="United States"/>
    <n v="1"/>
    <d v="2026-09-24T00:00:00"/>
    <n v="5"/>
    <n v="8"/>
  </r>
  <r>
    <d v="2026-09-24T09:57:58"/>
    <s v="Membership"/>
    <x v="96"/>
    <x v="45"/>
    <s v="MS"/>
    <s v="United States"/>
    <n v="1"/>
    <d v="2026-09-24T00:00:00"/>
    <n v="5"/>
    <n v="9"/>
  </r>
  <r>
    <d v="2026-09-24T09:59:18"/>
    <s v="Policies"/>
    <x v="96"/>
    <x v="45"/>
    <s v="MS"/>
    <s v="United States"/>
    <n v="1"/>
    <d v="2026-09-24T00:00:00"/>
    <n v="5"/>
    <n v="9"/>
  </r>
  <r>
    <d v="2026-09-24T09:59:27"/>
    <s v="Reports"/>
    <x v="96"/>
    <x v="45"/>
    <s v="MS"/>
    <s v="United States"/>
    <n v="1"/>
    <d v="2026-09-24T00:00:00"/>
    <n v="5"/>
    <n v="9"/>
  </r>
  <r>
    <d v="2026-09-24T09:59:49"/>
    <s v="Useful_Links"/>
    <x v="96"/>
    <x v="45"/>
    <s v="MS"/>
    <s v="United States"/>
    <n v="1"/>
    <d v="2026-09-24T00:00:00"/>
    <n v="5"/>
    <n v="9"/>
  </r>
  <r>
    <d v="2026-09-24T10:00:06"/>
    <s v="Chapter_Officers"/>
    <x v="96"/>
    <x v="45"/>
    <s v="MS"/>
    <s v="United States"/>
    <n v="1"/>
    <d v="2026-09-24T00:00:00"/>
    <n v="5"/>
    <n v="10"/>
  </r>
  <r>
    <d v="2026-09-24T10:00:27"/>
    <s v="About_Us"/>
    <x v="96"/>
    <x v="45"/>
    <s v="MS"/>
    <s v="United States"/>
    <n v="1"/>
    <d v="2026-09-24T00:00:00"/>
    <n v="5"/>
    <n v="10"/>
  </r>
  <r>
    <d v="2026-09-24T10:01:12"/>
    <s v="FAQs"/>
    <x v="96"/>
    <x v="45"/>
    <s v="MS"/>
    <s v="United States"/>
    <n v="1"/>
    <d v="2026-09-24T00:00:00"/>
    <n v="5"/>
    <n v="10"/>
  </r>
  <r>
    <d v="2026-09-24T10:52:33"/>
    <s v="Home"/>
    <x v="6"/>
    <x v="6"/>
    <s v="ID"/>
    <s v="United States"/>
    <n v="1"/>
    <d v="2026-09-24T00:00:00"/>
    <n v="5"/>
    <n v="10"/>
  </r>
  <r>
    <d v="2026-09-24T10:55:44"/>
    <s v="LOH"/>
    <x v="96"/>
    <x v="45"/>
    <s v="MS"/>
    <s v="United States"/>
    <n v="1"/>
    <d v="2026-09-24T00:00:00"/>
    <n v="5"/>
    <n v="10"/>
  </r>
  <r>
    <d v="2026-09-24T10:57:35"/>
    <s v="Harleys_Angels_Program"/>
    <x v="96"/>
    <x v="45"/>
    <s v="MS"/>
    <s v="United States"/>
    <n v="1"/>
    <d v="2026-09-24T00:00:00"/>
    <n v="5"/>
    <n v="10"/>
  </r>
  <r>
    <d v="2026-09-24T11:12:06"/>
    <s v="photos_n_videos"/>
    <x v="96"/>
    <x v="45"/>
    <s v="MS"/>
    <s v="United States"/>
    <n v="1"/>
    <d v="2026-09-24T00:00:00"/>
    <n v="5"/>
    <n v="11"/>
  </r>
  <r>
    <d v="2026-09-24T11:12:29"/>
    <s v="Newsletters"/>
    <x v="96"/>
    <x v="45"/>
    <s v="MS"/>
    <s v="United States"/>
    <n v="1"/>
    <d v="2026-09-24T00:00:00"/>
    <n v="5"/>
    <n v="11"/>
  </r>
  <r>
    <d v="2026-09-24T11:13:16"/>
    <s v="History"/>
    <x v="96"/>
    <x v="45"/>
    <s v="MS"/>
    <s v="United States"/>
    <n v="1"/>
    <d v="2026-09-24T00:00:00"/>
    <n v="5"/>
    <n v="11"/>
  </r>
  <r>
    <d v="2026-09-24T11:15:04"/>
    <s v="Biker_BFast_Volunteers"/>
    <x v="96"/>
    <x v="45"/>
    <s v="MS"/>
    <s v="United States"/>
    <n v="1"/>
    <d v="2026-09-24T00:00:00"/>
    <n v="5"/>
    <n v="11"/>
  </r>
  <r>
    <d v="2026-09-24T11:15:08"/>
    <s v="Burger_Burn_Volunteers"/>
    <x v="96"/>
    <x v="45"/>
    <s v="MS"/>
    <s v="United States"/>
    <n v="1"/>
    <d v="2026-09-24T00:00:00"/>
    <n v="5"/>
    <n v="11"/>
  </r>
  <r>
    <d v="2026-09-24T11:15:13"/>
    <s v="Cooking_Volunteers"/>
    <x v="96"/>
    <x v="45"/>
    <s v="MS"/>
    <s v="United States"/>
    <n v="1"/>
    <d v="2026-09-24T00:00:00"/>
    <n v="5"/>
    <n v="11"/>
  </r>
  <r>
    <d v="2026-09-24T11:15:17"/>
    <s v="National_HOG_Challenges"/>
    <x v="96"/>
    <x v="45"/>
    <s v="MS"/>
    <s v="United States"/>
    <n v="1"/>
    <d v="2026-09-24T00:00:00"/>
    <n v="5"/>
    <n v="11"/>
  </r>
  <r>
    <d v="2026-09-24T11:15:40"/>
    <s v="HOG_Rally_Calendar"/>
    <x v="96"/>
    <x v="45"/>
    <s v="MS"/>
    <s v="United States"/>
    <n v="1"/>
    <d v="2026-09-24T00:00:00"/>
    <n v="5"/>
    <n v="11"/>
  </r>
  <r>
    <d v="2026-09-24T11:25:44"/>
    <s v="Policies"/>
    <x v="203"/>
    <x v="1"/>
    <m/>
    <s v="Hong Kong"/>
    <n v="1"/>
    <d v="2026-09-24T00:00:00"/>
    <n v="5"/>
    <n v="11"/>
  </r>
  <r>
    <d v="2026-09-24T13:01:21"/>
    <s v="Home"/>
    <x v="204"/>
    <x v="28"/>
    <s v="ID"/>
    <s v="United States"/>
    <n v="1"/>
    <d v="2026-09-24T00:00:00"/>
    <n v="5"/>
    <n v="13"/>
  </r>
  <r>
    <d v="2026-09-24T13:01:28"/>
    <s v="Events"/>
    <x v="204"/>
    <x v="28"/>
    <s v="ID"/>
    <s v="United States"/>
    <n v="1"/>
    <d v="2026-09-24T00:00:00"/>
    <n v="5"/>
    <n v="13"/>
  </r>
  <r>
    <d v="2026-09-24T13:01:44"/>
    <s v="Biker_Buddies_Program"/>
    <x v="204"/>
    <x v="28"/>
    <s v="ID"/>
    <s v="United States"/>
    <n v="1"/>
    <d v="2026-09-24T00:00:00"/>
    <n v="5"/>
    <n v="13"/>
  </r>
  <r>
    <d v="2026-09-24T13:01:55"/>
    <s v="Harleys_Angels_Program"/>
    <x v="204"/>
    <x v="28"/>
    <s v="ID"/>
    <s v="United States"/>
    <n v="1"/>
    <d v="2026-09-24T00:00:00"/>
    <n v="5"/>
    <n v="13"/>
  </r>
  <r>
    <d v="2026-09-24T13:06:11"/>
    <s v="Chapter_Events_Report"/>
    <x v="204"/>
    <x v="28"/>
    <s v="ID"/>
    <s v="United States"/>
    <n v="1"/>
    <d v="2026-09-24T00:00:00"/>
    <n v="5"/>
    <n v="13"/>
  </r>
  <r>
    <d v="2026-09-24T13:54:16"/>
    <s v="Home"/>
    <x v="155"/>
    <x v="56"/>
    <s v="WA"/>
    <s v="United States"/>
    <n v="1"/>
    <d v="2026-09-24T00:00:00"/>
    <n v="5"/>
    <n v="13"/>
  </r>
  <r>
    <d v="2026-09-24T13:54:24"/>
    <s v="Events"/>
    <x v="155"/>
    <x v="56"/>
    <s v="WA"/>
    <s v="United States"/>
    <n v="1"/>
    <d v="2026-09-24T00:00:00"/>
    <n v="5"/>
    <n v="13"/>
  </r>
  <r>
    <d v="2026-09-24T13:54:31"/>
    <s v="HOG_Rally_Calendar"/>
    <x v="155"/>
    <x v="56"/>
    <s v="WA"/>
    <s v="United States"/>
    <n v="1"/>
    <d v="2026-09-24T00:00:00"/>
    <n v="5"/>
    <n v="13"/>
  </r>
  <r>
    <d v="2026-09-24T13:54:41"/>
    <s v="National_HOG_Challenges"/>
    <x v="155"/>
    <x v="56"/>
    <s v="WA"/>
    <s v="United States"/>
    <n v="1"/>
    <d v="2026-09-24T00:00:00"/>
    <n v="5"/>
    <n v="13"/>
  </r>
  <r>
    <d v="2026-09-24T13:55:15"/>
    <s v="Cooking_Volunteers"/>
    <x v="155"/>
    <x v="56"/>
    <s v="WA"/>
    <s v="United States"/>
    <n v="1"/>
    <d v="2026-09-24T00:00:00"/>
    <n v="5"/>
    <n v="13"/>
  </r>
  <r>
    <d v="2026-09-24T13:55:19"/>
    <s v="Chapter_Calendar"/>
    <x v="155"/>
    <x v="56"/>
    <s v="WA"/>
    <s v="United States"/>
    <n v="1"/>
    <d v="2026-09-24T00:00:00"/>
    <n v="5"/>
    <n v="13"/>
  </r>
  <r>
    <d v="2026-09-24T13:55:22"/>
    <s v="Burger_Burn_Volunteers"/>
    <x v="155"/>
    <x v="56"/>
    <s v="WA"/>
    <s v="United States"/>
    <n v="1"/>
    <d v="2026-09-24T00:00:00"/>
    <n v="5"/>
    <n v="13"/>
  </r>
  <r>
    <d v="2026-09-24T13:58:08"/>
    <s v="Newsletters"/>
    <x v="155"/>
    <x v="56"/>
    <s v="WA"/>
    <s v="United States"/>
    <n v="1"/>
    <d v="2026-09-24T00:00:00"/>
    <n v="5"/>
    <n v="13"/>
  </r>
  <r>
    <d v="2026-09-24T14:09:00"/>
    <s v="Home"/>
    <x v="205"/>
    <x v="22"/>
    <s v="VA"/>
    <s v="United States"/>
    <n v="1"/>
    <d v="2026-09-24T00:00:00"/>
    <n v="5"/>
    <n v="14"/>
  </r>
  <r>
    <d v="2026-09-24T14:43:51"/>
    <s v="Events"/>
    <x v="99"/>
    <x v="3"/>
    <s v="ID"/>
    <s v="United States"/>
    <n v="1"/>
    <d v="2026-09-24T00:00:00"/>
    <n v="5"/>
    <n v="14"/>
  </r>
  <r>
    <d v="2026-09-24T14:52:19"/>
    <s v="Events"/>
    <x v="64"/>
    <x v="3"/>
    <s v="ID"/>
    <s v="United States"/>
    <n v="1"/>
    <d v="2026-09-24T00:00:00"/>
    <n v="5"/>
    <n v="14"/>
  </r>
  <r>
    <d v="2026-09-24T14:54:45"/>
    <s v="Events"/>
    <x v="64"/>
    <x v="3"/>
    <s v="ID"/>
    <s v="United States"/>
    <n v="1"/>
    <d v="2026-09-24T00:00:00"/>
    <n v="5"/>
    <n v="14"/>
  </r>
  <r>
    <d v="2026-09-24T15:47:49"/>
    <s v="Home"/>
    <x v="87"/>
    <x v="4"/>
    <s v="ID"/>
    <s v="United States"/>
    <n v="1"/>
    <d v="2026-09-24T00:00:00"/>
    <n v="5"/>
    <n v="15"/>
  </r>
  <r>
    <d v="2026-09-24T15:47:50"/>
    <s v="Chapter_Calendar"/>
    <x v="87"/>
    <x v="4"/>
    <s v="ID"/>
    <s v="United States"/>
    <n v="1"/>
    <d v="2026-09-24T00:00:00"/>
    <n v="5"/>
    <n v="15"/>
  </r>
  <r>
    <d v="2026-09-24T16:00:03"/>
    <s v="Home"/>
    <x v="47"/>
    <x v="2"/>
    <s v="ID"/>
    <s v="United States"/>
    <n v="1"/>
    <d v="2026-09-24T00:00:00"/>
    <n v="5"/>
    <n v="16"/>
  </r>
  <r>
    <d v="2026-09-24T16:00:06"/>
    <s v="Chapter_Calendar"/>
    <x v="47"/>
    <x v="2"/>
    <s v="ID"/>
    <s v="United States"/>
    <n v="1"/>
    <d v="2026-09-24T00:00:00"/>
    <n v="5"/>
    <n v="16"/>
  </r>
  <r>
    <d v="2026-09-24T17:03:07"/>
    <s v="Home"/>
    <x v="106"/>
    <x v="18"/>
    <s v="ID"/>
    <s v="United States"/>
    <n v="1"/>
    <d v="2026-09-24T00:00:00"/>
    <n v="5"/>
    <n v="17"/>
  </r>
  <r>
    <d v="2026-09-24T17:04:06"/>
    <s v="Chapter_Events_Report"/>
    <x v="106"/>
    <x v="18"/>
    <s v="ID"/>
    <s v="United States"/>
    <n v="1"/>
    <d v="2026-09-24T00:00:00"/>
    <n v="5"/>
    <n v="17"/>
  </r>
  <r>
    <d v="2026-09-24T18:36:18"/>
    <s v="Events"/>
    <x v="206"/>
    <x v="4"/>
    <s v="ID"/>
    <s v="United States"/>
    <n v="1"/>
    <d v="2026-09-24T00:00:00"/>
    <n v="5"/>
    <n v="18"/>
  </r>
  <r>
    <d v="2026-09-24T19:11:22"/>
    <s v="Ride_Leads"/>
    <x v="204"/>
    <x v="28"/>
    <s v="ID"/>
    <s v="United States"/>
    <n v="1"/>
    <d v="2026-09-24T00:00:00"/>
    <n v="5"/>
    <n v="19"/>
  </r>
  <r>
    <d v="2026-09-24T19:22:09"/>
    <s v="Home"/>
    <x v="207"/>
    <x v="2"/>
    <s v="ID"/>
    <s v="United States"/>
    <n v="1"/>
    <d v="2026-09-24T00:00:00"/>
    <n v="5"/>
    <n v="19"/>
  </r>
  <r>
    <d v="2026-09-24T19:22:11"/>
    <s v="Events"/>
    <x v="207"/>
    <x v="2"/>
    <s v="ID"/>
    <s v="United States"/>
    <n v="1"/>
    <d v="2026-09-24T00:00:00"/>
    <n v="5"/>
    <n v="19"/>
  </r>
  <r>
    <d v="2026-09-24T19:22:22"/>
    <s v="Chapter_Calendar"/>
    <x v="207"/>
    <x v="2"/>
    <s v="ID"/>
    <s v="United States"/>
    <n v="1"/>
    <d v="2026-09-24T00:00:00"/>
    <n v="5"/>
    <n v="19"/>
  </r>
  <r>
    <d v="2026-09-24T19:26:55"/>
    <s v="Group_Riding"/>
    <x v="97"/>
    <x v="11"/>
    <s v="CA"/>
    <s v="United States"/>
    <n v="1"/>
    <d v="2026-09-24T00:00:00"/>
    <n v="5"/>
    <n v="19"/>
  </r>
  <r>
    <d v="2026-09-24T19:27:04"/>
    <s v="Group_Riding_Info"/>
    <x v="97"/>
    <x v="11"/>
    <s v="CA"/>
    <s v="United States"/>
    <n v="1"/>
    <d v="2026-09-24T00:00:00"/>
    <n v="5"/>
    <n v="19"/>
  </r>
  <r>
    <d v="2026-09-24T19:27:27"/>
    <s v="Ride_Lead_Resourses"/>
    <x v="97"/>
    <x v="11"/>
    <s v="CA"/>
    <s v="United States"/>
    <n v="1"/>
    <d v="2026-09-24T00:00:00"/>
    <n v="5"/>
    <n v="19"/>
  </r>
  <r>
    <d v="2026-09-24T19:41:09"/>
    <s v="Home"/>
    <x v="208"/>
    <x v="72"/>
    <s v="03"/>
    <s v="Singapore"/>
    <n v="1"/>
    <d v="2026-09-24T00:00:00"/>
    <n v="5"/>
    <n v="19"/>
  </r>
  <r>
    <d v="2026-09-24T20:04:17"/>
    <s v="Home"/>
    <x v="135"/>
    <x v="4"/>
    <s v="ID"/>
    <s v="United States"/>
    <n v="1"/>
    <d v="2026-09-24T00:00:00"/>
    <n v="5"/>
    <n v="20"/>
  </r>
  <r>
    <d v="2026-09-24T20:04:27"/>
    <s v="Chapter_Calendar"/>
    <x v="135"/>
    <x v="4"/>
    <s v="ID"/>
    <s v="United States"/>
    <n v="1"/>
    <d v="2026-09-24T00:00:00"/>
    <n v="5"/>
    <n v="20"/>
  </r>
  <r>
    <d v="2026-09-24T20:06:10"/>
    <s v="Ride_Lead_Resourses"/>
    <x v="135"/>
    <x v="4"/>
    <s v="ID"/>
    <s v="United States"/>
    <n v="1"/>
    <d v="2026-09-24T00:00:00"/>
    <n v="5"/>
    <n v="20"/>
  </r>
  <r>
    <d v="2026-09-24T20:07:49"/>
    <s v="Ride_Lead_Calendar"/>
    <x v="135"/>
    <x v="4"/>
    <s v="ID"/>
    <s v="United States"/>
    <n v="1"/>
    <d v="2026-09-24T00:00:00"/>
    <n v="5"/>
    <n v="20"/>
  </r>
  <r>
    <d v="2026-09-24T20:08:34"/>
    <s v="Forms_n_Docs"/>
    <x v="135"/>
    <x v="4"/>
    <s v="ID"/>
    <s v="United States"/>
    <n v="1"/>
    <d v="2026-09-24T00:00:00"/>
    <n v="5"/>
    <n v="20"/>
  </r>
  <r>
    <d v="2026-09-24T20:10:08"/>
    <s v="Membership"/>
    <x v="135"/>
    <x v="4"/>
    <s v="ID"/>
    <s v="United States"/>
    <n v="1"/>
    <d v="2026-09-24T00:00:00"/>
    <n v="5"/>
    <n v="20"/>
  </r>
  <r>
    <d v="2026-09-24T20:14:11"/>
    <s v="Useful_Links"/>
    <x v="135"/>
    <x v="4"/>
    <s v="ID"/>
    <s v="United States"/>
    <n v="1"/>
    <d v="2026-09-24T00:00:00"/>
    <n v="5"/>
    <n v="20"/>
  </r>
  <r>
    <d v="2026-09-25T01:29:40"/>
    <s v="About_Us"/>
    <x v="209"/>
    <x v="73"/>
    <s v="GA"/>
    <s v="United States"/>
    <n v="1"/>
    <d v="2026-09-25T00:00:00"/>
    <n v="6"/>
    <n v="1"/>
  </r>
  <r>
    <d v="2026-09-25T06:08:01"/>
    <s v="Chapter_Calendar"/>
    <x v="4"/>
    <x v="4"/>
    <s v="ID"/>
    <s v="United States"/>
    <n v="1"/>
    <d v="2026-09-25T00:00:00"/>
    <n v="6"/>
    <n v="6"/>
  </r>
  <r>
    <d v="2026-09-25T06:42:07"/>
    <s v="Chapter_Calendar"/>
    <x v="44"/>
    <x v="4"/>
    <s v="ID"/>
    <s v="United States"/>
    <n v="1"/>
    <d v="2026-09-25T00:00:00"/>
    <n v="6"/>
    <n v="6"/>
  </r>
  <r>
    <d v="2026-09-25T08:48:32"/>
    <s v="Chapter_Calendar"/>
    <x v="60"/>
    <x v="4"/>
    <s v="ID"/>
    <s v="United States"/>
    <n v="1"/>
    <d v="2026-09-25T00:00:00"/>
    <n v="6"/>
    <n v="8"/>
  </r>
  <r>
    <d v="2026-09-25T10:08:26"/>
    <s v="Home"/>
    <x v="210"/>
    <x v="74"/>
    <s v="IDF"/>
    <s v="France"/>
    <n v="1"/>
    <d v="2026-09-25T00:00:00"/>
    <n v="6"/>
    <n v="10"/>
  </r>
  <r>
    <d v="2026-09-25T10:08:26"/>
    <s v="Home"/>
    <x v="210"/>
    <x v="74"/>
    <s v="IDF"/>
    <s v="France"/>
    <n v="1"/>
    <d v="2026-09-25T00:00:00"/>
    <n v="6"/>
    <n v="10"/>
  </r>
  <r>
    <d v="2026-09-25T10:12:14"/>
    <s v="About_Us"/>
    <x v="211"/>
    <x v="11"/>
    <s v="CA"/>
    <s v="United States"/>
    <n v="1"/>
    <d v="2026-09-25T00:00:00"/>
    <n v="6"/>
    <n v="10"/>
  </r>
  <r>
    <d v="2026-09-25T10:12:38"/>
    <s v="Useful_Links"/>
    <x v="211"/>
    <x v="11"/>
    <s v="CA"/>
    <s v="United States"/>
    <n v="1"/>
    <d v="2026-09-25T00:00:00"/>
    <n v="6"/>
    <n v="10"/>
  </r>
  <r>
    <d v="2026-09-25T10:45:34"/>
    <s v="Home"/>
    <x v="135"/>
    <x v="4"/>
    <s v="ID"/>
    <s v="United States"/>
    <n v="1"/>
    <d v="2026-09-25T00:00:00"/>
    <n v="6"/>
    <n v="10"/>
  </r>
  <r>
    <d v="2026-09-25T10:45:42"/>
    <s v="Ride_Leads"/>
    <x v="135"/>
    <x v="4"/>
    <s v="ID"/>
    <s v="United States"/>
    <n v="1"/>
    <d v="2026-09-25T00:00:00"/>
    <n v="6"/>
    <n v="10"/>
  </r>
  <r>
    <d v="2026-09-25T10:46:20"/>
    <s v="Chapter_Officers"/>
    <x v="135"/>
    <x v="4"/>
    <s v="ID"/>
    <s v="United States"/>
    <n v="1"/>
    <d v="2026-09-25T00:00:00"/>
    <n v="6"/>
    <n v="10"/>
  </r>
  <r>
    <d v="2026-09-25T10:47:31"/>
    <s v="Ride_Lead_Resourses"/>
    <x v="135"/>
    <x v="4"/>
    <s v="ID"/>
    <s v="United States"/>
    <n v="1"/>
    <d v="2026-09-25T00:00:00"/>
    <n v="6"/>
    <n v="10"/>
  </r>
  <r>
    <d v="2026-09-25T10:49:08"/>
    <s v="Ride_Lead_Calendar"/>
    <x v="135"/>
    <x v="4"/>
    <s v="ID"/>
    <s v="United States"/>
    <n v="1"/>
    <d v="2026-09-25T00:00:00"/>
    <n v="6"/>
    <n v="10"/>
  </r>
  <r>
    <d v="2026-09-25T10:49:37"/>
    <s v="Chapter_Calendar"/>
    <x v="135"/>
    <x v="4"/>
    <s v="ID"/>
    <s v="United States"/>
    <n v="1"/>
    <d v="2026-09-25T00:00:00"/>
    <n v="6"/>
    <n v="10"/>
  </r>
  <r>
    <d v="2026-09-25T10:50:21"/>
    <s v="photos_n_videos"/>
    <x v="204"/>
    <x v="28"/>
    <s v="ID"/>
    <s v="United States"/>
    <n v="1"/>
    <d v="2026-09-25T00:00:00"/>
    <n v="6"/>
    <n v="10"/>
  </r>
  <r>
    <d v="2026-09-25T10:58:31"/>
    <s v="Ride_Leads"/>
    <x v="135"/>
    <x v="4"/>
    <s v="ID"/>
    <s v="United States"/>
    <n v="1"/>
    <d v="2026-09-25T00:00:00"/>
    <n v="6"/>
    <n v="10"/>
  </r>
  <r>
    <d v="2026-09-25T11:04:18"/>
    <s v="About_Us"/>
    <x v="135"/>
    <x v="4"/>
    <s v="ID"/>
    <s v="United States"/>
    <n v="1"/>
    <d v="2026-09-25T00:00:00"/>
    <n v="6"/>
    <n v="11"/>
  </r>
  <r>
    <d v="2026-09-25T11:05:11"/>
    <s v="Chapter_Mileage_Tracker"/>
    <x v="135"/>
    <x v="4"/>
    <s v="ID"/>
    <s v="United States"/>
    <n v="1"/>
    <d v="2026-09-25T00:00:00"/>
    <n v="6"/>
    <n v="11"/>
  </r>
  <r>
    <d v="2026-09-25T11:15:22"/>
    <s v="photos_n_videos"/>
    <x v="212"/>
    <x v="11"/>
    <s v="CA"/>
    <s v="United States"/>
    <n v="1"/>
    <d v="2026-09-25T00:00:00"/>
    <n v="6"/>
    <n v="11"/>
  </r>
  <r>
    <d v="2026-09-25T12:14:09"/>
    <s v="Home"/>
    <x v="96"/>
    <x v="45"/>
    <s v="MS"/>
    <s v="United States"/>
    <n v="1"/>
    <d v="2026-09-25T00:00:00"/>
    <n v="6"/>
    <n v="12"/>
  </r>
  <r>
    <d v="2026-09-25T12:14:21"/>
    <s v="Chapter_Calendar"/>
    <x v="96"/>
    <x v="45"/>
    <s v="MS"/>
    <s v="United States"/>
    <n v="1"/>
    <d v="2026-09-25T00:00:00"/>
    <n v="6"/>
    <n v="12"/>
  </r>
  <r>
    <d v="2026-09-25T12:15:31"/>
    <s v="Home"/>
    <x v="4"/>
    <x v="4"/>
    <s v="ID"/>
    <s v="United States"/>
    <n v="1"/>
    <d v="2026-09-25T00:00:00"/>
    <n v="6"/>
    <n v="12"/>
  </r>
  <r>
    <d v="2026-09-25T12:15:35"/>
    <s v="Events"/>
    <x v="213"/>
    <x v="73"/>
    <s v="GA"/>
    <s v="United States"/>
    <n v="1"/>
    <d v="2026-09-25T00:00:00"/>
    <n v="6"/>
    <n v="12"/>
  </r>
  <r>
    <d v="2026-09-25T12:32:15"/>
    <s v="Events"/>
    <x v="214"/>
    <x v="49"/>
    <n v="10"/>
    <s v="Czechia"/>
    <n v="1"/>
    <d v="2026-09-25T00:00:00"/>
    <n v="6"/>
    <n v="12"/>
  </r>
  <r>
    <d v="2026-09-25T12:42:24"/>
    <s v="Home"/>
    <x v="215"/>
    <x v="75"/>
    <s v="CO"/>
    <s v="United States"/>
    <n v="1"/>
    <d v="2026-09-25T00:00:00"/>
    <n v="6"/>
    <n v="12"/>
  </r>
  <r>
    <d v="2026-09-25T12:47:56"/>
    <s v="Forms_n_Docs"/>
    <x v="216"/>
    <x v="76"/>
    <s v="C"/>
    <s v="Bangladesh"/>
    <n v="1"/>
    <d v="2026-09-25T00:00:00"/>
    <n v="6"/>
    <n v="12"/>
  </r>
  <r>
    <d v="2026-09-25T13:02:18"/>
    <s v="Home"/>
    <x v="99"/>
    <x v="3"/>
    <s v="ID"/>
    <s v="United States"/>
    <n v="1"/>
    <d v="2026-09-25T00:00:00"/>
    <n v="6"/>
    <n v="13"/>
  </r>
  <r>
    <d v="2026-09-25T13:35:38"/>
    <s v="Home"/>
    <x v="44"/>
    <x v="4"/>
    <s v="ID"/>
    <s v="United States"/>
    <n v="1"/>
    <d v="2026-09-25T00:00:00"/>
    <n v="6"/>
    <n v="13"/>
  </r>
  <r>
    <d v="2026-09-25T14:00:20"/>
    <s v="Group_Riding"/>
    <x v="217"/>
    <x v="73"/>
    <s v="GA"/>
    <s v="United States"/>
    <n v="1"/>
    <d v="2026-09-25T00:00:00"/>
    <n v="6"/>
    <n v="14"/>
  </r>
  <r>
    <d v="2026-09-25T14:19:29"/>
    <s v="Home"/>
    <x v="169"/>
    <x v="4"/>
    <s v="ID"/>
    <s v="United States"/>
    <n v="1"/>
    <d v="2026-09-25T00:00:00"/>
    <n v="6"/>
    <n v="14"/>
  </r>
  <r>
    <d v="2026-09-25T14:19:48"/>
    <s v="Home"/>
    <x v="218"/>
    <x v="22"/>
    <s v="VA"/>
    <s v="United States"/>
    <n v="1"/>
    <d v="2026-09-25T00:00:00"/>
    <n v="6"/>
    <n v="14"/>
  </r>
  <r>
    <d v="2026-09-25T14:23:42"/>
    <s v="Home"/>
    <x v="219"/>
    <x v="22"/>
    <s v="VA"/>
    <s v="United States"/>
    <n v="1"/>
    <d v="2026-09-25T00:00:00"/>
    <n v="6"/>
    <n v="14"/>
  </r>
  <r>
    <d v="2026-09-25T14:25:40"/>
    <s v="Home"/>
    <x v="220"/>
    <x v="77"/>
    <s v="WA"/>
    <s v="United States"/>
    <n v="1"/>
    <d v="2026-09-25T00:00:00"/>
    <n v="6"/>
    <n v="14"/>
  </r>
  <r>
    <d v="2026-09-25T14:31:14"/>
    <s v="Home"/>
    <x v="99"/>
    <x v="3"/>
    <s v="ID"/>
    <s v="United States"/>
    <n v="1"/>
    <d v="2026-09-25T00:00:00"/>
    <n v="6"/>
    <n v="14"/>
  </r>
  <r>
    <d v="2026-09-25T14:50:11"/>
    <s v="Membership"/>
    <x v="169"/>
    <x v="4"/>
    <s v="ID"/>
    <s v="United States"/>
    <n v="1"/>
    <d v="2026-09-25T00:00:00"/>
    <n v="6"/>
    <n v="14"/>
  </r>
  <r>
    <d v="2026-09-25T14:56:24"/>
    <s v="Chapter_Calendar"/>
    <x v="213"/>
    <x v="73"/>
    <s v="GA"/>
    <s v="United States"/>
    <n v="1"/>
    <d v="2026-09-25T00:00:00"/>
    <n v="6"/>
    <n v="14"/>
  </r>
  <r>
    <d v="2026-09-25T15:05:27"/>
    <s v="Chapter_Calendar"/>
    <x v="169"/>
    <x v="4"/>
    <s v="ID"/>
    <s v="United States"/>
    <n v="1"/>
    <d v="2026-09-25T00:00:00"/>
    <n v="6"/>
    <n v="15"/>
  </r>
  <r>
    <d v="2026-09-25T15:06:39"/>
    <s v="photos_n_videos"/>
    <x v="169"/>
    <x v="4"/>
    <s v="ID"/>
    <s v="United States"/>
    <n v="1"/>
    <d v="2026-09-25T00:00:00"/>
    <n v="6"/>
    <n v="15"/>
  </r>
  <r>
    <d v="2026-09-25T15:25:05"/>
    <s v="Home"/>
    <x v="221"/>
    <x v="4"/>
    <s v="ID"/>
    <s v="United States"/>
    <n v="1"/>
    <d v="2026-09-25T00:00:00"/>
    <n v="6"/>
    <n v="15"/>
  </r>
  <r>
    <d v="2026-09-25T15:25:08"/>
    <s v="Chapter_Calendar"/>
    <x v="221"/>
    <x v="4"/>
    <s v="ID"/>
    <s v="United States"/>
    <n v="1"/>
    <d v="2026-09-25T00:00:00"/>
    <n v="6"/>
    <n v="15"/>
  </r>
  <r>
    <d v="2026-09-25T15:25:11"/>
    <s v="Chapter_Events_Report"/>
    <x v="221"/>
    <x v="4"/>
    <s v="ID"/>
    <s v="United States"/>
    <n v="1"/>
    <d v="2026-09-25T00:00:00"/>
    <n v="6"/>
    <n v="15"/>
  </r>
  <r>
    <d v="2026-09-25T16:21:44"/>
    <s v="Home"/>
    <x v="99"/>
    <x v="3"/>
    <s v="ID"/>
    <s v="United States"/>
    <n v="1"/>
    <d v="2026-09-25T00:00:00"/>
    <n v="6"/>
    <n v="16"/>
  </r>
  <r>
    <d v="2026-09-25T16:22:21"/>
    <s v="Home"/>
    <x v="204"/>
    <x v="28"/>
    <s v="ID"/>
    <s v="United States"/>
    <n v="1"/>
    <d v="2026-09-25T00:00:00"/>
    <n v="6"/>
    <n v="16"/>
  </r>
  <r>
    <d v="2026-09-25T16:24:22"/>
    <s v="photos_n_videos"/>
    <x v="204"/>
    <x v="28"/>
    <s v="ID"/>
    <s v="United States"/>
    <n v="1"/>
    <d v="2026-09-25T00:00:00"/>
    <n v="6"/>
    <n v="16"/>
  </r>
  <r>
    <d v="2026-09-25T16:47:59"/>
    <s v="Membership"/>
    <x v="195"/>
    <x v="35"/>
    <s v="CA"/>
    <s v="United States"/>
    <n v="1"/>
    <d v="2026-09-25T00:00:00"/>
    <n v="6"/>
    <n v="16"/>
  </r>
  <r>
    <d v="2026-09-25T17:49:33"/>
    <s v="LOH"/>
    <x v="222"/>
    <x v="78"/>
    <s v="NH"/>
    <s v="The Netherlands"/>
    <n v="1"/>
    <d v="2026-09-25T00:00:00"/>
    <n v="6"/>
    <n v="17"/>
  </r>
  <r>
    <d v="2026-09-25T18:23:35"/>
    <s v="Home"/>
    <x v="223"/>
    <x v="2"/>
    <s v="ID"/>
    <s v="United States"/>
    <n v="1"/>
    <d v="2026-09-25T00:00:00"/>
    <n v="6"/>
    <n v="18"/>
  </r>
  <r>
    <d v="2026-09-25T18:35:15"/>
    <s v="Home"/>
    <x v="224"/>
    <x v="52"/>
    <s v="WA"/>
    <s v="United States"/>
    <n v="1"/>
    <d v="2026-09-25T00:00:00"/>
    <n v="6"/>
    <n v="18"/>
  </r>
  <r>
    <d v="2026-09-25T18:36:03"/>
    <s v="Chapter_Calendar"/>
    <x v="224"/>
    <x v="52"/>
    <s v="WA"/>
    <s v="United States"/>
    <n v="1"/>
    <d v="2026-09-25T00:00:00"/>
    <n v="6"/>
    <n v="18"/>
  </r>
  <r>
    <d v="2026-09-25T18:56:48"/>
    <s v="Home"/>
    <x v="225"/>
    <x v="19"/>
    <s v="WA"/>
    <s v="United States"/>
    <n v="1"/>
    <d v="2026-09-25T00:00:00"/>
    <n v="6"/>
    <n v="18"/>
  </r>
  <r>
    <d v="2026-09-25T18:56:53"/>
    <s v="Chapter_Calendar"/>
    <x v="225"/>
    <x v="19"/>
    <s v="WA"/>
    <s v="United States"/>
    <n v="1"/>
    <d v="2026-09-25T00:00:00"/>
    <n v="6"/>
    <n v="18"/>
  </r>
  <r>
    <d v="2026-09-25T19:17:23"/>
    <s v="Home"/>
    <x v="226"/>
    <x v="79"/>
    <s v="UT"/>
    <s v="United States"/>
    <n v="1"/>
    <d v="2026-09-25T00:00:00"/>
    <n v="6"/>
    <n v="19"/>
  </r>
  <r>
    <d v="2026-09-25T19:18:34"/>
    <s v="Home"/>
    <x v="227"/>
    <x v="43"/>
    <s v="MA"/>
    <s v="United States"/>
    <n v="1"/>
    <d v="2026-09-25T00:00:00"/>
    <n v="6"/>
    <n v="19"/>
  </r>
  <r>
    <d v="2026-09-25T19:20:56"/>
    <s v="Events"/>
    <x v="227"/>
    <x v="43"/>
    <s v="MA"/>
    <s v="United States"/>
    <n v="1"/>
    <d v="2026-09-25T00:00:00"/>
    <n v="6"/>
    <n v="19"/>
  </r>
  <r>
    <d v="2026-09-25T19:21:06"/>
    <s v="Chapter_Calendar"/>
    <x v="227"/>
    <x v="43"/>
    <s v="MA"/>
    <s v="United States"/>
    <n v="1"/>
    <d v="2026-09-25T00:00:00"/>
    <n v="6"/>
    <n v="19"/>
  </r>
  <r>
    <d v="2026-09-25T19:35:03"/>
    <s v="Burger_Burn_Volunteers"/>
    <x v="228"/>
    <x v="4"/>
    <s v="ID"/>
    <s v="United States"/>
    <n v="1"/>
    <d v="2026-09-25T00:00:00"/>
    <n v="6"/>
    <n v="19"/>
  </r>
  <r>
    <d v="2026-09-25T19:35:04"/>
    <s v="Chapter_Calendar"/>
    <x v="229"/>
    <x v="64"/>
    <s v="UT"/>
    <s v="United States"/>
    <n v="1"/>
    <d v="2026-09-25T00:00:00"/>
    <n v="6"/>
    <n v="19"/>
  </r>
  <r>
    <d v="2026-09-25T19:38:10"/>
    <s v="Home"/>
    <x v="230"/>
    <x v="52"/>
    <s v="WA"/>
    <s v="United States"/>
    <n v="1"/>
    <d v="2026-09-25T00:00:00"/>
    <n v="6"/>
    <n v="19"/>
  </r>
  <r>
    <d v="2026-09-25T19:39:00"/>
    <s v="Chapter_Calendar"/>
    <x v="230"/>
    <x v="52"/>
    <s v="WA"/>
    <s v="United States"/>
    <n v="1"/>
    <d v="2026-09-25T00:00:00"/>
    <n v="6"/>
    <n v="19"/>
  </r>
  <r>
    <d v="2026-09-25T20:01:43"/>
    <s v="Home"/>
    <x v="231"/>
    <x v="4"/>
    <s v="ID"/>
    <s v="United States"/>
    <n v="1"/>
    <d v="2026-09-25T00:00:00"/>
    <n v="6"/>
    <n v="20"/>
  </r>
  <r>
    <d v="2026-09-25T20:01:56"/>
    <s v="Chapter_Calendar"/>
    <x v="231"/>
    <x v="4"/>
    <s v="ID"/>
    <s v="United States"/>
    <n v="1"/>
    <d v="2026-09-25T00:00:00"/>
    <n v="6"/>
    <n v="20"/>
  </r>
  <r>
    <d v="2026-09-25T20:02:05"/>
    <s v="Events"/>
    <x v="231"/>
    <x v="4"/>
    <s v="ID"/>
    <s v="United States"/>
    <n v="1"/>
    <d v="2026-09-25T00:00:00"/>
    <n v="6"/>
    <n v="20"/>
  </r>
  <r>
    <d v="2026-09-25T20:27:10"/>
    <s v="Home"/>
    <x v="232"/>
    <x v="33"/>
    <s v="CA"/>
    <s v="United States"/>
    <n v="1"/>
    <d v="2026-09-25T00:00:00"/>
    <n v="6"/>
    <n v="20"/>
  </r>
  <r>
    <d v="2026-09-25T20:27:14"/>
    <s v="Events"/>
    <x v="232"/>
    <x v="33"/>
    <s v="CA"/>
    <s v="United States"/>
    <n v="1"/>
    <d v="2026-09-25T00:00:00"/>
    <n v="6"/>
    <n v="20"/>
  </r>
  <r>
    <d v="2026-09-25T20:27:35"/>
    <s v="Chapter_Calendar"/>
    <x v="232"/>
    <x v="33"/>
    <s v="CA"/>
    <s v="United States"/>
    <n v="1"/>
    <d v="2026-09-25T00:00:00"/>
    <n v="6"/>
    <n v="20"/>
  </r>
  <r>
    <d v="2026-09-25T20:51:29"/>
    <s v="photos_n_videos"/>
    <x v="169"/>
    <x v="4"/>
    <s v="ID"/>
    <s v="United States"/>
    <n v="1"/>
    <d v="2026-09-25T00:00:00"/>
    <n v="6"/>
    <n v="20"/>
  </r>
  <r>
    <d v="2026-09-25T20:52:27"/>
    <s v="Home"/>
    <x v="233"/>
    <x v="77"/>
    <s v="WA"/>
    <s v="United States"/>
    <n v="1"/>
    <d v="2026-09-25T00:00:00"/>
    <n v="6"/>
    <n v="20"/>
  </r>
  <r>
    <d v="2026-09-25T20:52:38"/>
    <s v="Newsletters"/>
    <x v="169"/>
    <x v="4"/>
    <s v="ID"/>
    <s v="United States"/>
    <n v="1"/>
    <d v="2026-09-25T00:00:00"/>
    <n v="6"/>
    <n v="20"/>
  </r>
  <r>
    <d v="2026-09-25T20:54:50"/>
    <s v="Home"/>
    <x v="233"/>
    <x v="77"/>
    <s v="WA"/>
    <s v="United States"/>
    <n v="1"/>
    <d v="2026-09-25T00:00:00"/>
    <n v="6"/>
    <n v="20"/>
  </r>
  <r>
    <d v="2026-09-25T21:12:05"/>
    <s v="Home"/>
    <x v="234"/>
    <x v="80"/>
    <s v="IN"/>
    <s v="United States"/>
    <n v="1"/>
    <d v="2026-09-25T00:00:00"/>
    <n v="6"/>
    <n v="21"/>
  </r>
  <r>
    <d v="2026-09-25T21:13:08"/>
    <s v="photos_n_videos"/>
    <x v="235"/>
    <x v="80"/>
    <s v="IN"/>
    <s v="United States"/>
    <n v="1"/>
    <d v="2026-09-25T00:00:00"/>
    <n v="6"/>
    <n v="21"/>
  </r>
  <r>
    <d v="2026-09-25T21:15:09"/>
    <s v="photos_n_videos"/>
    <x v="221"/>
    <x v="4"/>
    <s v="ID"/>
    <s v="United States"/>
    <n v="1"/>
    <d v="2026-09-25T00:00:00"/>
    <n v="6"/>
    <n v="21"/>
  </r>
  <r>
    <d v="2026-09-25T21:34:10"/>
    <s v="Ride_Leads"/>
    <x v="236"/>
    <x v="73"/>
    <s v="GA"/>
    <s v="United States"/>
    <n v="1"/>
    <d v="2026-09-25T00:00:00"/>
    <n v="6"/>
    <n v="21"/>
  </r>
  <r>
    <d v="2026-09-25T21:49:24"/>
    <s v="Scavenger_Hunt_n_Picnic"/>
    <x v="237"/>
    <x v="22"/>
    <s v="VA"/>
    <s v="United States"/>
    <n v="1"/>
    <d v="2026-09-25T00:00:00"/>
    <n v="6"/>
    <n v="21"/>
  </r>
  <r>
    <d v="2026-09-25T22:12:32"/>
    <s v="Home"/>
    <x v="238"/>
    <x v="4"/>
    <s v="ID"/>
    <s v="United States"/>
    <n v="1"/>
    <d v="2026-09-25T00:00:00"/>
    <n v="6"/>
    <n v="22"/>
  </r>
  <r>
    <d v="2026-09-25T22:22:04"/>
    <s v="FAQs"/>
    <x v="238"/>
    <x v="4"/>
    <s v="ID"/>
    <s v="United States"/>
    <n v="1"/>
    <d v="2026-09-25T00:00:00"/>
    <n v="6"/>
    <n v="22"/>
  </r>
  <r>
    <d v="2026-09-25T22:32:47"/>
    <s v="LOH"/>
    <x v="35"/>
    <x v="18"/>
    <s v="ID"/>
    <s v="United States"/>
    <n v="1"/>
    <d v="2026-09-25T00:00:00"/>
    <n v="6"/>
    <n v="22"/>
  </r>
  <r>
    <d v="2026-09-25T22:35:10"/>
    <s v="Group_Riding_Info"/>
    <x v="35"/>
    <x v="18"/>
    <s v="ID"/>
    <s v="United States"/>
    <n v="1"/>
    <d v="2026-09-25T00:00:00"/>
    <n v="6"/>
    <n v="22"/>
  </r>
  <r>
    <d v="2026-09-25T22:36:52"/>
    <s v="Newsletters"/>
    <x v="35"/>
    <x v="18"/>
    <s v="ID"/>
    <s v="United States"/>
    <n v="1"/>
    <d v="2026-09-25T00:00:00"/>
    <n v="6"/>
    <n v="22"/>
  </r>
  <r>
    <d v="2026-09-25T22:58:15"/>
    <s v="National_HOG_Challenges"/>
    <x v="239"/>
    <x v="73"/>
    <s v="GA"/>
    <s v="United States"/>
    <n v="1"/>
    <d v="2026-09-25T00:00:00"/>
    <n v="6"/>
    <n v="22"/>
  </r>
  <r>
    <d v="2026-09-26T03:24:18"/>
    <s v="Home"/>
    <x v="240"/>
    <x v="81"/>
    <s v="QC"/>
    <s v="Canada"/>
    <n v="1"/>
    <d v="2026-09-26T00:00:00"/>
    <n v="7"/>
    <n v="3"/>
  </r>
  <r>
    <d v="2026-09-26T07:32:59"/>
    <s v="Home"/>
    <x v="34"/>
    <x v="4"/>
    <s v="ID"/>
    <s v="United States"/>
    <n v="1"/>
    <d v="2026-09-26T00:00:00"/>
    <n v="7"/>
    <n v="7"/>
  </r>
  <r>
    <d v="2026-09-26T08:44:00"/>
    <s v="Home"/>
    <x v="48"/>
    <x v="2"/>
    <s v="ID"/>
    <s v="United States"/>
    <n v="1"/>
    <d v="2026-09-26T00:00:00"/>
    <n v="7"/>
    <n v="8"/>
  </r>
  <r>
    <d v="2026-09-26T13:03:27"/>
    <s v="Home"/>
    <x v="96"/>
    <x v="45"/>
    <s v="MS"/>
    <s v="United States"/>
    <n v="1"/>
    <d v="2026-09-26T00:00:00"/>
    <n v="7"/>
    <n v="13"/>
  </r>
  <r>
    <d v="2026-09-26T13:04:56"/>
    <s v="Home"/>
    <x v="34"/>
    <x v="4"/>
    <s v="ID"/>
    <s v="United States"/>
    <n v="1"/>
    <d v="2026-09-26T00:00:00"/>
    <n v="7"/>
    <n v="13"/>
  </r>
  <r>
    <d v="2026-09-26T13:05:09"/>
    <s v="photos_n_videos"/>
    <x v="34"/>
    <x v="4"/>
    <s v="ID"/>
    <s v="United States"/>
    <n v="1"/>
    <d v="2026-09-26T00:00:00"/>
    <n v="7"/>
    <n v="13"/>
  </r>
  <r>
    <d v="2026-09-26T13:18:28"/>
    <s v="Group_Riding"/>
    <x v="34"/>
    <x v="4"/>
    <s v="ID"/>
    <s v="United States"/>
    <n v="1"/>
    <d v="2026-09-26T00:00:00"/>
    <n v="7"/>
    <n v="13"/>
  </r>
  <r>
    <d v="2026-09-26T13:21:21"/>
    <s v="Chapter_Calendar"/>
    <x v="241"/>
    <x v="43"/>
    <s v="MA"/>
    <s v="United States"/>
    <n v="1"/>
    <d v="2026-09-26T00:00:00"/>
    <n v="7"/>
    <n v="13"/>
  </r>
  <r>
    <d v="2026-09-26T14:07:30"/>
    <s v="Group_Riding"/>
    <x v="242"/>
    <x v="82"/>
    <s v="MD"/>
    <s v="Spain"/>
    <n v="1"/>
    <d v="2026-09-26T00:00:00"/>
    <n v="7"/>
    <n v="14"/>
  </r>
  <r>
    <d v="2026-09-26T15:25:47"/>
    <s v="Home"/>
    <x v="243"/>
    <x v="73"/>
    <s v="GA"/>
    <s v="United States"/>
    <n v="1"/>
    <d v="2026-09-26T00:00:00"/>
    <n v="7"/>
    <n v="15"/>
  </r>
  <r>
    <d v="2026-09-26T15:54:52"/>
    <s v="Home"/>
    <x v="244"/>
    <x v="83"/>
    <s v="WA"/>
    <s v="United States"/>
    <n v="1"/>
    <d v="2026-09-26T00:00:00"/>
    <n v="7"/>
    <n v="15"/>
  </r>
  <r>
    <d v="2026-09-26T16:27:33"/>
    <s v="Chapter_Calendar"/>
    <x v="96"/>
    <x v="45"/>
    <s v="MS"/>
    <s v="United States"/>
    <n v="1"/>
    <d v="2026-09-26T00:00:00"/>
    <n v="7"/>
    <n v="16"/>
  </r>
  <r>
    <d v="2026-09-26T18:38:44"/>
    <s v="Home"/>
    <x v="245"/>
    <x v="4"/>
    <s v="ID"/>
    <s v="United States"/>
    <n v="1"/>
    <d v="2026-09-26T00:00:00"/>
    <n v="7"/>
    <n v="18"/>
  </r>
  <r>
    <d v="2026-09-26T18:47:45"/>
    <s v="Chapter_Events_Report"/>
    <x v="64"/>
    <x v="3"/>
    <s v="ID"/>
    <s v="United States"/>
    <n v="1"/>
    <d v="2026-09-26T00:00:00"/>
    <n v="7"/>
    <n v="18"/>
  </r>
  <r>
    <d v="2026-09-26T19:22:26"/>
    <s v="Members_Only"/>
    <x v="204"/>
    <x v="28"/>
    <s v="ID"/>
    <s v="United States"/>
    <n v="1"/>
    <d v="2026-09-26T00:00:00"/>
    <n v="7"/>
    <n v="19"/>
  </r>
  <r>
    <d v="2026-09-26T20:33:31"/>
    <s v="Newsletters"/>
    <x v="183"/>
    <x v="66"/>
    <s v="AL"/>
    <s v="United States"/>
    <n v="1"/>
    <d v="2026-09-26T00:00:00"/>
    <n v="7"/>
    <n v="20"/>
  </r>
  <r>
    <d v="2026-09-26T20:35:41"/>
    <s v="photos_n_videos"/>
    <x v="183"/>
    <x v="66"/>
    <s v="AL"/>
    <s v="United States"/>
    <n v="1"/>
    <d v="2026-09-26T00:00:00"/>
    <n v="7"/>
    <n v="20"/>
  </r>
  <r>
    <d v="2026-09-26T20:40:53"/>
    <s v="Friendsgiving_Dish_Schedule"/>
    <x v="77"/>
    <x v="9"/>
    <s v="UT"/>
    <s v="United States"/>
    <n v="1"/>
    <d v="2026-09-26T00:00:00"/>
    <n v="7"/>
    <n v="20"/>
  </r>
  <r>
    <d v="2026-09-26T21:24:28"/>
    <s v="About_Us"/>
    <x v="246"/>
    <x v="22"/>
    <s v="VA"/>
    <s v="United States"/>
    <n v="1"/>
    <d v="2026-09-26T00:00:00"/>
    <n v="7"/>
    <n v="21"/>
  </r>
  <r>
    <d v="2026-09-26T22:20:13"/>
    <s v="Home"/>
    <x v="247"/>
    <x v="24"/>
    <s v="ID"/>
    <s v="United States"/>
    <n v="1"/>
    <d v="2026-09-26T00:00:00"/>
    <n v="7"/>
    <n v="22"/>
  </r>
  <r>
    <d v="2026-09-26T22:20:38"/>
    <s v="Newsletters"/>
    <x v="247"/>
    <x v="24"/>
    <s v="ID"/>
    <s v="United States"/>
    <n v="1"/>
    <d v="2026-09-26T00:00:00"/>
    <n v="7"/>
    <n v="22"/>
  </r>
  <r>
    <d v="2026-09-26T22:48:52"/>
    <s v="HOG_Rally_Calendar"/>
    <x v="248"/>
    <x v="73"/>
    <s v="GA"/>
    <s v="United States"/>
    <n v="1"/>
    <d v="2026-09-26T00:00:00"/>
    <n v="7"/>
    <n v="22"/>
  </r>
  <r>
    <d v="2026-09-27T05:41:38"/>
    <s v="Chapter_Events_Report"/>
    <x v="249"/>
    <x v="77"/>
    <s v="WA"/>
    <s v="United States"/>
    <n v="1"/>
    <d v="2026-09-27T00:00:00"/>
    <n v="1"/>
    <n v="5"/>
  </r>
  <r>
    <d v="2026-09-27T06:31:48"/>
    <s v="Members_Only"/>
    <x v="250"/>
    <x v="11"/>
    <s v="CA"/>
    <s v="United States"/>
    <n v="1"/>
    <d v="2026-09-27T00:00:00"/>
    <n v="1"/>
    <n v="6"/>
  </r>
  <r>
    <d v="2026-09-27T06:33:42"/>
    <s v="Events"/>
    <x v="250"/>
    <x v="11"/>
    <s v="CA"/>
    <s v="United States"/>
    <n v="1"/>
    <d v="2026-09-27T00:00:00"/>
    <n v="1"/>
    <n v="6"/>
  </r>
  <r>
    <d v="2026-09-27T07:16:21"/>
    <s v="Home"/>
    <x v="251"/>
    <x v="84"/>
    <s v="MB"/>
    <s v="Canada"/>
    <n v="1"/>
    <d v="2026-09-27T00:00:00"/>
    <n v="1"/>
    <n v="7"/>
  </r>
  <r>
    <d v="2026-09-27T09:21:32"/>
    <s v="Home"/>
    <x v="204"/>
    <x v="28"/>
    <s v="ID"/>
    <s v="United States"/>
    <n v="1"/>
    <d v="2026-09-27T00:00:00"/>
    <n v="1"/>
    <n v="9"/>
  </r>
  <r>
    <d v="2026-09-27T09:21:57"/>
    <s v="Events"/>
    <x v="204"/>
    <x v="28"/>
    <s v="ID"/>
    <s v="United States"/>
    <n v="1"/>
    <d v="2026-09-27T00:00:00"/>
    <n v="1"/>
    <n v="9"/>
  </r>
  <r>
    <d v="2026-09-27T09:24:55"/>
    <s v="Home"/>
    <x v="108"/>
    <x v="4"/>
    <s v="ID"/>
    <s v="United States"/>
    <n v="1"/>
    <d v="2026-09-27T00:00:00"/>
    <n v="1"/>
    <n v="9"/>
  </r>
  <r>
    <d v="2026-09-27T09:24:57"/>
    <s v="Chapter_Calendar"/>
    <x v="108"/>
    <x v="4"/>
    <s v="ID"/>
    <s v="United States"/>
    <n v="1"/>
    <d v="2026-09-27T00:00:00"/>
    <n v="1"/>
    <n v="9"/>
  </r>
  <r>
    <d v="2026-09-27T09:41:25"/>
    <s v="Chapter_Calendar"/>
    <x v="252"/>
    <x v="46"/>
    <s v="ON"/>
    <s v="Canada"/>
    <n v="1"/>
    <d v="2026-09-27T00:00:00"/>
    <n v="1"/>
    <n v="9"/>
  </r>
  <r>
    <d v="2026-09-27T09:41:44"/>
    <s v="Burger_Burn_Volunteers"/>
    <x v="252"/>
    <x v="46"/>
    <s v="ON"/>
    <s v="Canada"/>
    <n v="1"/>
    <d v="2026-09-27T00:00:00"/>
    <n v="1"/>
    <n v="9"/>
  </r>
  <r>
    <d v="2026-09-27T09:42:52"/>
    <s v="Membership"/>
    <x v="204"/>
    <x v="28"/>
    <s v="ID"/>
    <s v="United States"/>
    <n v="1"/>
    <d v="2026-09-27T00:00:00"/>
    <n v="1"/>
    <n v="9"/>
  </r>
  <r>
    <d v="2026-09-27T09:43:07"/>
    <s v="About_Us"/>
    <x v="204"/>
    <x v="28"/>
    <s v="ID"/>
    <s v="United States"/>
    <n v="1"/>
    <d v="2026-09-27T00:00:00"/>
    <n v="1"/>
    <n v="9"/>
  </r>
  <r>
    <d v="2026-09-27T09:43:21"/>
    <s v="Home"/>
    <x v="99"/>
    <x v="3"/>
    <s v="ID"/>
    <s v="United States"/>
    <n v="1"/>
    <d v="2026-09-27T00:00:00"/>
    <n v="1"/>
    <n v="9"/>
  </r>
  <r>
    <d v="2026-09-27T09:43:25"/>
    <s v="Ride_Leads"/>
    <x v="204"/>
    <x v="28"/>
    <s v="ID"/>
    <s v="United States"/>
    <n v="1"/>
    <d v="2026-09-27T00:00:00"/>
    <n v="1"/>
    <n v="9"/>
  </r>
  <r>
    <d v="2026-09-27T09:43:52"/>
    <s v="Chapter_Calendar"/>
    <x v="99"/>
    <x v="3"/>
    <s v="ID"/>
    <s v="United States"/>
    <n v="1"/>
    <d v="2026-09-27T00:00:00"/>
    <n v="1"/>
    <n v="9"/>
  </r>
  <r>
    <d v="2026-09-27T09:44:19"/>
    <s v="Members_Only"/>
    <x v="204"/>
    <x v="28"/>
    <s v="ID"/>
    <s v="United States"/>
    <n v="1"/>
    <d v="2026-09-27T00:00:00"/>
    <n v="1"/>
    <n v="9"/>
  </r>
  <r>
    <d v="2026-09-27T09:44:30"/>
    <s v="Burger_Burn_Volunteers"/>
    <x v="99"/>
    <x v="3"/>
    <s v="ID"/>
    <s v="United States"/>
    <n v="1"/>
    <d v="2026-09-27T00:00:00"/>
    <n v="1"/>
    <n v="9"/>
  </r>
  <r>
    <d v="2026-09-27T09:45:46"/>
    <s v="Home"/>
    <x v="253"/>
    <x v="80"/>
    <s v="IN"/>
    <s v="United States"/>
    <n v="1"/>
    <d v="2026-09-27T00:00:00"/>
    <n v="1"/>
    <n v="9"/>
  </r>
  <r>
    <d v="2026-09-27T09:46:01"/>
    <s v="Useful_Links"/>
    <x v="204"/>
    <x v="28"/>
    <s v="ID"/>
    <s v="United States"/>
    <n v="1"/>
    <d v="2026-09-27T00:00:00"/>
    <n v="1"/>
    <n v="9"/>
  </r>
  <r>
    <d v="2026-09-27T10:25:02"/>
    <s v="Events"/>
    <x v="254"/>
    <x v="9"/>
    <s v="UT"/>
    <s v="United States"/>
    <n v="1"/>
    <d v="2026-09-27T00:00:00"/>
    <n v="1"/>
    <n v="10"/>
  </r>
  <r>
    <d v="2026-09-27T10:49:14"/>
    <s v="Chapter_Calendar"/>
    <x v="255"/>
    <x v="3"/>
    <s v="ID"/>
    <s v="United States"/>
    <n v="1"/>
    <d v="2026-09-27T00:00:00"/>
    <n v="1"/>
    <n v="10"/>
  </r>
  <r>
    <d v="2026-09-27T10:53:26"/>
    <s v="Membership"/>
    <x v="256"/>
    <x v="85"/>
    <s v="HE"/>
    <s v="Germany"/>
    <n v="1"/>
    <d v="2026-09-27T00:00:00"/>
    <n v="1"/>
    <n v="10"/>
  </r>
  <r>
    <d v="2026-09-27T10:56:19"/>
    <s v="Home"/>
    <x v="53"/>
    <x v="28"/>
    <s v="ID"/>
    <s v="United States"/>
    <n v="1"/>
    <d v="2026-09-27T00:00:00"/>
    <n v="1"/>
    <n v="10"/>
  </r>
  <r>
    <d v="2026-09-27T10:56:32"/>
    <s v="photos_n_videos"/>
    <x v="53"/>
    <x v="28"/>
    <s v="ID"/>
    <s v="United States"/>
    <n v="1"/>
    <d v="2026-09-27T00:00:00"/>
    <n v="1"/>
    <n v="10"/>
  </r>
  <r>
    <d v="2026-09-27T10:56:47"/>
    <s v="Chapter_Calendar"/>
    <x v="108"/>
    <x v="4"/>
    <s v="ID"/>
    <s v="United States"/>
    <n v="1"/>
    <d v="2026-09-27T00:00:00"/>
    <n v="1"/>
    <n v="10"/>
  </r>
  <r>
    <d v="2026-09-27T11:00:55"/>
    <s v="Events"/>
    <x v="53"/>
    <x v="28"/>
    <s v="ID"/>
    <s v="United States"/>
    <n v="1"/>
    <d v="2026-09-27T00:00:00"/>
    <n v="1"/>
    <n v="11"/>
  </r>
  <r>
    <d v="2026-09-27T11:01:39"/>
    <s v="Chapter_Calendar"/>
    <x v="53"/>
    <x v="28"/>
    <s v="ID"/>
    <s v="United States"/>
    <n v="1"/>
    <d v="2026-09-27T00:00:00"/>
    <n v="1"/>
    <n v="11"/>
  </r>
  <r>
    <d v="2026-09-27T11:14:54"/>
    <s v="Home"/>
    <x v="84"/>
    <x v="4"/>
    <s v="ID"/>
    <s v="United States"/>
    <n v="1"/>
    <d v="2026-09-27T00:00:00"/>
    <n v="1"/>
    <n v="11"/>
  </r>
  <r>
    <d v="2026-09-27T11:16:19"/>
    <s v="Chapter_Calendar"/>
    <x v="84"/>
    <x v="4"/>
    <s v="ID"/>
    <s v="United States"/>
    <n v="1"/>
    <d v="2026-09-27T00:00:00"/>
    <n v="1"/>
    <n v="11"/>
  </r>
  <r>
    <d v="2026-09-27T11:17:23"/>
    <s v="Cooking_Volunteers"/>
    <x v="84"/>
    <x v="4"/>
    <s v="ID"/>
    <s v="United States"/>
    <n v="1"/>
    <d v="2026-09-27T00:00:00"/>
    <n v="1"/>
    <n v="11"/>
  </r>
  <r>
    <d v="2026-09-27T11:23:03"/>
    <s v="photos_n_videos"/>
    <x v="84"/>
    <x v="4"/>
    <s v="ID"/>
    <s v="United States"/>
    <n v="1"/>
    <d v="2026-09-27T00:00:00"/>
    <n v="1"/>
    <n v="11"/>
  </r>
  <r>
    <d v="2026-09-27T12:07:24"/>
    <s v="Home"/>
    <x v="257"/>
    <x v="3"/>
    <s v="ID"/>
    <s v="United States"/>
    <n v="1"/>
    <d v="2026-09-27T00:00:00"/>
    <n v="1"/>
    <n v="12"/>
  </r>
  <r>
    <d v="2026-09-27T12:20:09"/>
    <s v="Home"/>
    <x v="258"/>
    <x v="2"/>
    <s v="ID"/>
    <s v="United States"/>
    <n v="1"/>
    <d v="2026-09-27T00:00:00"/>
    <n v="1"/>
    <n v="12"/>
  </r>
  <r>
    <d v="2026-09-27T13:09:07"/>
    <s v="Chapter_Calendar"/>
    <x v="259"/>
    <x v="4"/>
    <s v="ID"/>
    <s v="United States"/>
    <n v="1"/>
    <d v="2026-09-27T00:00:00"/>
    <n v="1"/>
    <n v="13"/>
  </r>
  <r>
    <d v="2026-09-27T13:34:38"/>
    <s v="ACCP_2027"/>
    <x v="204"/>
    <x v="28"/>
    <s v="ID"/>
    <s v="United States"/>
    <n v="1"/>
    <d v="2026-09-27T00:00:00"/>
    <n v="1"/>
    <n v="13"/>
  </r>
  <r>
    <d v="2026-09-27T13:39:00"/>
    <s v="Home"/>
    <x v="260"/>
    <x v="54"/>
    <s v="ON"/>
    <s v="Canada"/>
    <n v="1"/>
    <d v="2026-09-27T00:00:00"/>
    <n v="1"/>
    <n v="13"/>
  </r>
  <r>
    <d v="2026-09-27T13:49:57"/>
    <s v="Home"/>
    <x v="261"/>
    <x v="9"/>
    <s v="UT"/>
    <s v="United States"/>
    <n v="1"/>
    <d v="2026-09-27T00:00:00"/>
    <n v="1"/>
    <n v="13"/>
  </r>
  <r>
    <d v="2026-09-27T13:50:06"/>
    <s v="Chapter_Calendar"/>
    <x v="261"/>
    <x v="9"/>
    <s v="UT"/>
    <s v="United States"/>
    <n v="1"/>
    <d v="2026-09-27T00:00:00"/>
    <n v="1"/>
    <n v="13"/>
  </r>
  <r>
    <d v="2026-09-27T13:54:16"/>
    <s v="Home"/>
    <x v="262"/>
    <x v="9"/>
    <s v="UT"/>
    <s v="United States"/>
    <n v="1"/>
    <d v="2026-09-27T00:00:00"/>
    <n v="1"/>
    <n v="13"/>
  </r>
  <r>
    <d v="2026-09-27T14:04:33"/>
    <s v="Burger_Burn_Volunteers"/>
    <x v="263"/>
    <x v="86"/>
    <s v="NM"/>
    <s v="United States"/>
    <n v="1"/>
    <d v="2026-09-27T00:00:00"/>
    <n v="1"/>
    <n v="14"/>
  </r>
  <r>
    <d v="2026-09-27T15:02:34"/>
    <s v="Newsletters"/>
    <x v="176"/>
    <x v="63"/>
    <s v="NV"/>
    <s v="United States"/>
    <n v="1"/>
    <d v="2026-09-27T00:00:00"/>
    <n v="1"/>
    <n v="15"/>
  </r>
  <r>
    <d v="2026-09-27T15:08:33"/>
    <s v="Home"/>
    <x v="204"/>
    <x v="28"/>
    <s v="ID"/>
    <s v="United States"/>
    <n v="1"/>
    <d v="2026-09-27T00:00:00"/>
    <n v="1"/>
    <n v="15"/>
  </r>
  <r>
    <d v="2026-09-27T15:08:39"/>
    <s v="photos_n_videos"/>
    <x v="176"/>
    <x v="63"/>
    <s v="NV"/>
    <s v="United States"/>
    <n v="1"/>
    <d v="2026-09-27T00:00:00"/>
    <n v="1"/>
    <n v="15"/>
  </r>
  <r>
    <d v="2026-09-27T15:52:54"/>
    <s v="Biker_BFast_Volunteers"/>
    <x v="263"/>
    <x v="86"/>
    <s v="NM"/>
    <s v="United States"/>
    <n v="1"/>
    <d v="2026-09-27T00:00:00"/>
    <n v="1"/>
    <n v="15"/>
  </r>
  <r>
    <d v="2026-09-27T15:56:21"/>
    <s v="Home"/>
    <x v="159"/>
    <x v="16"/>
    <s v="CA"/>
    <s v="United States"/>
    <n v="1"/>
    <d v="2026-09-27T00:00:00"/>
    <n v="1"/>
    <n v="15"/>
  </r>
  <r>
    <d v="2026-09-27T15:56:39"/>
    <s v="Home"/>
    <x v="264"/>
    <x v="16"/>
    <s v="CA"/>
    <s v="United States"/>
    <n v="1"/>
    <d v="2026-09-27T00:00:00"/>
    <n v="1"/>
    <n v="15"/>
  </r>
  <r>
    <d v="2026-09-27T16:14:44"/>
    <s v="HOG_Rally_Calendar"/>
    <x v="265"/>
    <x v="2"/>
    <s v="ID"/>
    <s v="United States"/>
    <n v="1"/>
    <d v="2026-09-27T00:00:00"/>
    <n v="1"/>
    <n v="16"/>
  </r>
  <r>
    <d v="2026-09-27T16:15:16"/>
    <s v="Burger_Burn_Volunteers"/>
    <x v="265"/>
    <x v="2"/>
    <s v="ID"/>
    <s v="United States"/>
    <n v="1"/>
    <d v="2026-09-27T00:00:00"/>
    <n v="1"/>
    <n v="16"/>
  </r>
  <r>
    <d v="2026-09-27T16:15:51"/>
    <s v="Cooking_Volunteers"/>
    <x v="265"/>
    <x v="2"/>
    <s v="ID"/>
    <s v="United States"/>
    <n v="1"/>
    <d v="2026-09-27T00:00:00"/>
    <n v="1"/>
    <n v="16"/>
  </r>
  <r>
    <d v="2026-09-27T17:51:13"/>
    <s v="Events"/>
    <x v="77"/>
    <x v="9"/>
    <s v="UT"/>
    <s v="United States"/>
    <n v="1"/>
    <d v="2026-09-27T00:00:00"/>
    <n v="1"/>
    <n v="17"/>
  </r>
  <r>
    <d v="2026-09-27T17:53:39"/>
    <s v="Chapter_Calendar"/>
    <x v="77"/>
    <x v="9"/>
    <s v="UT"/>
    <s v="United States"/>
    <n v="1"/>
    <d v="2026-09-27T00:00:00"/>
    <n v="1"/>
    <n v="17"/>
  </r>
  <r>
    <d v="2026-09-27T17:53:50"/>
    <s v="Events"/>
    <x v="77"/>
    <x v="9"/>
    <s v="UT"/>
    <s v="United States"/>
    <n v="1"/>
    <d v="2026-09-27T00:00:00"/>
    <n v="1"/>
    <n v="17"/>
  </r>
  <r>
    <d v="2026-09-27T17:57:31"/>
    <s v="Chapter_Events_Report"/>
    <x v="266"/>
    <x v="77"/>
    <s v="WA"/>
    <s v="United States"/>
    <n v="1"/>
    <d v="2026-09-27T00:00:00"/>
    <n v="1"/>
    <n v="17"/>
  </r>
  <r>
    <d v="2026-09-27T17:59:26"/>
    <s v="Burger_Burn_Volunteers"/>
    <x v="77"/>
    <x v="9"/>
    <s v="UT"/>
    <s v="United States"/>
    <n v="1"/>
    <d v="2026-09-27T00:00:00"/>
    <n v="1"/>
    <n v="17"/>
  </r>
  <r>
    <d v="2026-09-27T18:00:44"/>
    <s v="About_Us"/>
    <x v="267"/>
    <x v="22"/>
    <s v="VA"/>
    <s v="United States"/>
    <n v="1"/>
    <d v="2026-09-27T00:00:00"/>
    <n v="1"/>
    <n v="18"/>
  </r>
  <r>
    <d v="2026-09-27T18:15:59"/>
    <s v="Biker_BFast_Volunteers"/>
    <x v="77"/>
    <x v="9"/>
    <s v="UT"/>
    <s v="United States"/>
    <n v="1"/>
    <d v="2026-09-27T00:00:00"/>
    <n v="1"/>
    <n v="18"/>
  </r>
  <r>
    <d v="2026-09-27T18:31:52"/>
    <s v="Chapter_Calendar"/>
    <x v="58"/>
    <x v="3"/>
    <s v="ID"/>
    <s v="United States"/>
    <n v="1"/>
    <d v="2026-09-27T00:00:00"/>
    <n v="1"/>
    <n v="18"/>
  </r>
  <r>
    <d v="2026-09-27T18:38:59"/>
    <s v="Ride_Leads"/>
    <x v="204"/>
    <x v="28"/>
    <s v="ID"/>
    <s v="United States"/>
    <n v="1"/>
    <d v="2026-09-27T00:00:00"/>
    <n v="1"/>
    <n v="18"/>
  </r>
  <r>
    <d v="2026-09-27T18:41:02"/>
    <s v="Biker_BFast_Volunteers"/>
    <x v="102"/>
    <x v="28"/>
    <s v="ID"/>
    <s v="United States"/>
    <n v="1"/>
    <d v="2026-09-27T00:00:00"/>
    <n v="1"/>
    <n v="18"/>
  </r>
  <r>
    <d v="2026-09-27T18:41:05"/>
    <s v="Rides_n_GPX_Files"/>
    <x v="102"/>
    <x v="28"/>
    <s v="ID"/>
    <s v="United States"/>
    <n v="1"/>
    <d v="2026-09-27T00:00:00"/>
    <n v="1"/>
    <n v="18"/>
  </r>
  <r>
    <d v="2026-09-27T18:50:17"/>
    <s v="FAQs"/>
    <x v="204"/>
    <x v="28"/>
    <s v="ID"/>
    <s v="United States"/>
    <n v="1"/>
    <d v="2026-09-27T00:00:00"/>
    <n v="1"/>
    <n v="18"/>
  </r>
  <r>
    <d v="2026-09-27T19:16:23"/>
    <s v="Biker_BFast_Volunteers"/>
    <x v="263"/>
    <x v="86"/>
    <s v="NM"/>
    <s v="United States"/>
    <n v="1"/>
    <d v="2026-09-27T00:00:00"/>
    <n v="1"/>
    <n v="19"/>
  </r>
  <r>
    <d v="2026-09-27T19:48:08"/>
    <s v="Members_Only"/>
    <x v="139"/>
    <x v="2"/>
    <s v="ID"/>
    <s v="United States"/>
    <n v="1"/>
    <d v="2026-09-27T00:00:00"/>
    <n v="1"/>
    <n v="19"/>
  </r>
  <r>
    <d v="2026-09-27T19:50:45"/>
    <s v="Members_Only"/>
    <x v="44"/>
    <x v="4"/>
    <s v="ID"/>
    <s v="United States"/>
    <n v="1"/>
    <d v="2026-09-27T00:00:00"/>
    <n v="1"/>
    <n v="19"/>
  </r>
  <r>
    <d v="2026-09-27T19:50:51"/>
    <s v="Burger_Burn_Volunteers"/>
    <x v="44"/>
    <x v="4"/>
    <s v="ID"/>
    <s v="United States"/>
    <n v="1"/>
    <d v="2026-09-27T00:00:00"/>
    <n v="1"/>
    <n v="19"/>
  </r>
  <r>
    <d v="2026-09-27T20:14:02"/>
    <s v="Home"/>
    <x v="268"/>
    <x v="17"/>
    <s v="CA"/>
    <s v="United States"/>
    <n v="1"/>
    <d v="2026-09-27T00:00:00"/>
    <n v="1"/>
    <n v="20"/>
  </r>
  <r>
    <d v="2026-09-27T20:14:24"/>
    <s v="Home"/>
    <x v="189"/>
    <x v="71"/>
    <s v="OR"/>
    <s v="United States"/>
    <n v="1"/>
    <d v="2026-09-27T00:00:00"/>
    <n v="1"/>
    <n v="20"/>
  </r>
  <r>
    <d v="2026-09-27T20:15:07"/>
    <s v="Chapter_Calendar"/>
    <x v="189"/>
    <x v="71"/>
    <s v="OR"/>
    <s v="United States"/>
    <n v="1"/>
    <d v="2026-09-27T00:00:00"/>
    <n v="1"/>
    <n v="20"/>
  </r>
  <r>
    <d v="2026-09-27T20:15:33"/>
    <s v="Biker_BFast_Volunteers"/>
    <x v="189"/>
    <x v="71"/>
    <s v="OR"/>
    <s v="United States"/>
    <n v="1"/>
    <d v="2026-09-27T00:00:00"/>
    <n v="1"/>
    <n v="20"/>
  </r>
  <r>
    <d v="2026-09-27T20:16:03"/>
    <s v="photos_n_videos"/>
    <x v="189"/>
    <x v="71"/>
    <s v="OR"/>
    <s v="United States"/>
    <n v="1"/>
    <d v="2026-09-27T00:00:00"/>
    <n v="1"/>
    <n v="20"/>
  </r>
  <r>
    <d v="2026-09-27T20:26:58"/>
    <s v="Home"/>
    <x v="135"/>
    <x v="4"/>
    <s v="ID"/>
    <s v="United States"/>
    <n v="1"/>
    <d v="2026-09-27T00:00:00"/>
    <n v="1"/>
    <n v="20"/>
  </r>
  <r>
    <d v="2026-09-27T20:27:23"/>
    <s v="Useful_Links"/>
    <x v="135"/>
    <x v="4"/>
    <s v="ID"/>
    <s v="United States"/>
    <n v="1"/>
    <d v="2026-09-27T00:00:00"/>
    <n v="1"/>
    <n v="20"/>
  </r>
  <r>
    <d v="2026-09-27T20:27:44"/>
    <s v="Membership"/>
    <x v="135"/>
    <x v="4"/>
    <s v="ID"/>
    <s v="United States"/>
    <n v="1"/>
    <d v="2026-09-27T00:00:00"/>
    <n v="1"/>
    <n v="20"/>
  </r>
  <r>
    <d v="2026-09-27T20:55:44"/>
    <s v="Biker_BFast_Volunteers"/>
    <x v="47"/>
    <x v="2"/>
    <s v="ID"/>
    <s v="United States"/>
    <n v="1"/>
    <d v="2026-09-27T00:00:00"/>
    <n v="1"/>
    <n v="20"/>
  </r>
  <r>
    <d v="2026-09-27T20:56:57"/>
    <s v="Home"/>
    <x v="47"/>
    <x v="2"/>
    <s v="ID"/>
    <s v="United States"/>
    <n v="1"/>
    <d v="2026-09-27T00:00:00"/>
    <n v="1"/>
    <n v="20"/>
  </r>
  <r>
    <d v="2026-09-27T20:57:32"/>
    <s v="Events"/>
    <x v="47"/>
    <x v="2"/>
    <s v="ID"/>
    <s v="United States"/>
    <n v="1"/>
    <d v="2026-09-27T00:00:00"/>
    <n v="1"/>
    <n v="20"/>
  </r>
  <r>
    <d v="2026-09-28T06:51:31"/>
    <s v="Home"/>
    <x v="269"/>
    <x v="66"/>
    <s v="AL"/>
    <s v="United States"/>
    <n v="1"/>
    <d v="2026-09-28T00:00:00"/>
    <n v="2"/>
    <n v="6"/>
  </r>
  <r>
    <d v="2026-09-28T06:51:42"/>
    <s v="Chapter_Calendar"/>
    <x v="269"/>
    <x v="66"/>
    <s v="AL"/>
    <s v="United States"/>
    <n v="1"/>
    <d v="2026-09-28T00:00:00"/>
    <n v="2"/>
    <n v="6"/>
  </r>
  <r>
    <d v="2026-09-28T06:53:55"/>
    <s v="Home"/>
    <x v="270"/>
    <x v="87"/>
    <s v="UT"/>
    <s v="United States"/>
    <n v="1"/>
    <d v="2026-09-28T00:00:00"/>
    <n v="2"/>
    <n v="6"/>
  </r>
  <r>
    <d v="2026-09-28T07:51:42"/>
    <s v="Home"/>
    <x v="155"/>
    <x v="56"/>
    <s v="WA"/>
    <s v="United States"/>
    <n v="1"/>
    <d v="2026-09-28T00:00:00"/>
    <n v="2"/>
    <n v="7"/>
  </r>
  <r>
    <d v="2026-09-28T07:52:25"/>
    <s v="Chapter_Calendar"/>
    <x v="155"/>
    <x v="56"/>
    <s v="WA"/>
    <s v="United States"/>
    <n v="1"/>
    <d v="2026-09-28T00:00:00"/>
    <n v="2"/>
    <n v="7"/>
  </r>
  <r>
    <d v="2026-09-28T07:53:53"/>
    <s v="Home"/>
    <x v="271"/>
    <x v="4"/>
    <s v="ID"/>
    <s v="United States"/>
    <n v="1"/>
    <d v="2026-09-28T00:00:00"/>
    <n v="2"/>
    <n v="7"/>
  </r>
  <r>
    <d v="2026-09-28T08:49:07"/>
    <s v="FAQs"/>
    <x v="272"/>
    <x v="11"/>
    <s v="CA"/>
    <s v="United States"/>
    <n v="1"/>
    <d v="2026-09-28T00:00:00"/>
    <n v="2"/>
    <n v="8"/>
  </r>
  <r>
    <d v="2026-09-28T09:19:36"/>
    <s v="Home"/>
    <x v="6"/>
    <x v="6"/>
    <s v="ID"/>
    <s v="United States"/>
    <n v="1"/>
    <d v="2026-09-28T00:00:00"/>
    <n v="2"/>
    <n v="9"/>
  </r>
  <r>
    <d v="2026-09-28T09:19:55"/>
    <s v="Membership"/>
    <x v="6"/>
    <x v="6"/>
    <s v="ID"/>
    <s v="United States"/>
    <n v="1"/>
    <d v="2026-09-28T00:00:00"/>
    <n v="2"/>
    <n v="9"/>
  </r>
  <r>
    <d v="2026-09-28T09:58:36"/>
    <s v="Rides_n_GPX_Files"/>
    <x v="106"/>
    <x v="18"/>
    <s v="ID"/>
    <s v="United States"/>
    <n v="1"/>
    <d v="2026-09-28T00:00:00"/>
    <n v="2"/>
    <n v="9"/>
  </r>
  <r>
    <d v="2026-09-28T11:23:58"/>
    <s v="Home"/>
    <x v="273"/>
    <x v="36"/>
    <s v="ID"/>
    <s v="United States"/>
    <n v="1"/>
    <d v="2026-09-28T00:00:00"/>
    <n v="2"/>
    <n v="11"/>
  </r>
  <r>
    <d v="2026-09-28T11:24:05"/>
    <s v="photos_n_videos"/>
    <x v="273"/>
    <x v="36"/>
    <s v="ID"/>
    <s v="United States"/>
    <n v="1"/>
    <d v="2026-09-28T00:00:00"/>
    <n v="2"/>
    <n v="11"/>
  </r>
  <r>
    <d v="2026-09-28T11:24:22"/>
    <s v="FAQs"/>
    <x v="274"/>
    <x v="8"/>
    <s v="VA"/>
    <s v="United States"/>
    <n v="1"/>
    <d v="2026-09-28T00:00:00"/>
    <n v="2"/>
    <n v="11"/>
  </r>
  <r>
    <d v="2026-09-28T11:32:52"/>
    <s v="Home"/>
    <x v="72"/>
    <x v="37"/>
    <s v="RP"/>
    <s v="Germany"/>
    <n v="1"/>
    <d v="2026-09-28T00:00:00"/>
    <n v="2"/>
    <n v="11"/>
  </r>
  <r>
    <d v="2026-09-28T11:32:57"/>
    <s v="photos_n_videos"/>
    <x v="72"/>
    <x v="37"/>
    <s v="RP"/>
    <s v="Germany"/>
    <n v="1"/>
    <d v="2026-09-28T00:00:00"/>
    <n v="2"/>
    <n v="11"/>
  </r>
  <r>
    <d v="2026-09-28T11:33:26"/>
    <s v="Chapter_Calendar"/>
    <x v="273"/>
    <x v="36"/>
    <s v="ID"/>
    <s v="United States"/>
    <n v="1"/>
    <d v="2026-09-28T00:00:00"/>
    <n v="2"/>
    <n v="11"/>
  </r>
  <r>
    <d v="2026-09-28T12:29:13"/>
    <s v="photos_n_videos"/>
    <x v="275"/>
    <x v="78"/>
    <s v="NH"/>
    <s v="The Netherlands"/>
    <n v="1"/>
    <d v="2026-09-28T00:00:00"/>
    <n v="2"/>
    <n v="12"/>
  </r>
  <r>
    <d v="2026-09-28T12:55:01"/>
    <s v="Group_Riding_Info"/>
    <x v="129"/>
    <x v="11"/>
    <s v="CA"/>
    <s v="United States"/>
    <n v="1"/>
    <d v="2026-09-28T00:00:00"/>
    <n v="2"/>
    <n v="12"/>
  </r>
  <r>
    <d v="2026-09-28T12:55:30"/>
    <s v="Forms_n_Docs"/>
    <x v="129"/>
    <x v="11"/>
    <s v="CA"/>
    <s v="United States"/>
    <n v="1"/>
    <d v="2026-09-28T00:00:00"/>
    <n v="2"/>
    <n v="12"/>
  </r>
  <r>
    <d v="2026-09-28T13:57:47"/>
    <s v="ACCP_2027"/>
    <x v="44"/>
    <x v="4"/>
    <s v="ID"/>
    <s v="United States"/>
    <n v="1"/>
    <d v="2026-09-28T00:00:00"/>
    <n v="2"/>
    <n v="13"/>
  </r>
  <r>
    <d v="2026-09-28T15:09:37"/>
    <s v="About_Us"/>
    <x v="155"/>
    <x v="56"/>
    <s v="WA"/>
    <s v="United States"/>
    <n v="1"/>
    <d v="2026-09-28T00:00:00"/>
    <n v="2"/>
    <n v="15"/>
  </r>
  <r>
    <d v="2026-09-28T15:09:43"/>
    <s v="Ride_Leads"/>
    <x v="155"/>
    <x v="56"/>
    <s v="WA"/>
    <s v="United States"/>
    <n v="1"/>
    <d v="2026-09-28T00:00:00"/>
    <n v="2"/>
    <n v="15"/>
  </r>
  <r>
    <d v="2026-09-28T15:10:03"/>
    <s v="Policies"/>
    <x v="155"/>
    <x v="56"/>
    <s v="WA"/>
    <s v="United States"/>
    <n v="1"/>
    <d v="2026-09-28T00:00:00"/>
    <n v="2"/>
    <n v="15"/>
  </r>
  <r>
    <d v="2026-09-28T15:10:09"/>
    <s v="Forms_n_Docs"/>
    <x v="155"/>
    <x v="56"/>
    <s v="WA"/>
    <s v="United States"/>
    <n v="1"/>
    <d v="2026-09-28T00:00:00"/>
    <n v="2"/>
    <n v="15"/>
  </r>
  <r>
    <d v="2026-09-28T15:10:17"/>
    <s v="Ride_Lead_Calendar"/>
    <x v="155"/>
    <x v="56"/>
    <s v="WA"/>
    <s v="United States"/>
    <n v="1"/>
    <d v="2026-09-28T00:00:00"/>
    <n v="2"/>
    <n v="15"/>
  </r>
  <r>
    <d v="2026-09-28T15:10:33"/>
    <s v="Ride_Lead_Resourses"/>
    <x v="155"/>
    <x v="56"/>
    <s v="WA"/>
    <s v="United States"/>
    <n v="1"/>
    <d v="2026-09-28T00:00:00"/>
    <n v="2"/>
    <n v="15"/>
  </r>
  <r>
    <d v="2026-09-28T15:11:03"/>
    <s v="Rides_n_GPX_Files"/>
    <x v="155"/>
    <x v="56"/>
    <s v="WA"/>
    <s v="United States"/>
    <n v="1"/>
    <d v="2026-09-28T00:00:00"/>
    <n v="2"/>
    <n v="15"/>
  </r>
  <r>
    <d v="2026-09-28T15:11:16"/>
    <s v="Reports"/>
    <x v="155"/>
    <x v="56"/>
    <s v="WA"/>
    <s v="United States"/>
    <n v="1"/>
    <d v="2026-09-28T00:00:00"/>
    <n v="2"/>
    <n v="15"/>
  </r>
  <r>
    <d v="2026-09-28T15:11:25"/>
    <s v="Chapter_Mileage_Tracker"/>
    <x v="155"/>
    <x v="56"/>
    <s v="WA"/>
    <s v="United States"/>
    <n v="1"/>
    <d v="2026-09-28T00:00:00"/>
    <n v="2"/>
    <n v="15"/>
  </r>
  <r>
    <d v="2026-09-28T15:19:11"/>
    <s v="Useful_Links"/>
    <x v="155"/>
    <x v="56"/>
    <s v="WA"/>
    <s v="United States"/>
    <n v="1"/>
    <d v="2026-09-28T00:00:00"/>
    <n v="2"/>
    <n v="15"/>
  </r>
  <r>
    <d v="2026-09-28T15:19:24"/>
    <s v="Chapter_Events_Report"/>
    <x v="155"/>
    <x v="56"/>
    <s v="WA"/>
    <s v="United States"/>
    <n v="1"/>
    <d v="2026-09-28T00:00:00"/>
    <n v="2"/>
    <n v="15"/>
  </r>
  <r>
    <d v="2026-09-28T17:30:15"/>
    <s v="About_Us"/>
    <x v="221"/>
    <x v="4"/>
    <s v="ID"/>
    <s v="United States"/>
    <n v="1"/>
    <d v="2026-09-28T00:00:00"/>
    <n v="2"/>
    <n v="17"/>
  </r>
  <r>
    <d v="2026-09-28T17:30:21"/>
    <s v="Ride_Leads"/>
    <x v="221"/>
    <x v="4"/>
    <s v="ID"/>
    <s v="United States"/>
    <n v="1"/>
    <d v="2026-09-28T00:00:00"/>
    <n v="2"/>
    <n v="17"/>
  </r>
  <r>
    <d v="2026-09-28T17:30:46"/>
    <s v="Members_Only"/>
    <x v="221"/>
    <x v="4"/>
    <s v="ID"/>
    <s v="United States"/>
    <n v="1"/>
    <d v="2026-09-28T00:00:00"/>
    <n v="2"/>
    <n v="17"/>
  </r>
  <r>
    <d v="2026-09-28T17:31:16"/>
    <s v="National_HOG_Challenges"/>
    <x v="221"/>
    <x v="4"/>
    <s v="ID"/>
    <s v="United States"/>
    <n v="1"/>
    <d v="2026-09-28T00:00:00"/>
    <n v="2"/>
    <n v="17"/>
  </r>
  <r>
    <d v="2026-09-28T17:31:20"/>
    <s v="HOG_Rally_Calendar"/>
    <x v="221"/>
    <x v="4"/>
    <s v="ID"/>
    <s v="United States"/>
    <n v="1"/>
    <d v="2026-09-28T00:00:00"/>
    <n v="2"/>
    <n v="17"/>
  </r>
  <r>
    <d v="2026-09-28T18:48:46"/>
    <s v="LOH"/>
    <x v="276"/>
    <x v="11"/>
    <s v="CA"/>
    <s v="United States"/>
    <n v="1"/>
    <d v="2026-09-28T00:00:00"/>
    <n v="2"/>
    <n v="18"/>
  </r>
  <r>
    <d v="2026-09-28T18:48:51"/>
    <s v="Membership"/>
    <x v="276"/>
    <x v="11"/>
    <s v="CA"/>
    <s v="United States"/>
    <n v="1"/>
    <d v="2026-09-28T00:00:00"/>
    <n v="2"/>
    <n v="18"/>
  </r>
  <r>
    <d v="2026-09-28T18:49:05"/>
    <s v="History"/>
    <x v="276"/>
    <x v="11"/>
    <s v="CA"/>
    <s v="United States"/>
    <n v="1"/>
    <d v="2026-09-28T00:00:00"/>
    <n v="2"/>
    <n v="18"/>
  </r>
  <r>
    <d v="2026-09-28T18:49:20"/>
    <s v="Rides_n_GPX_Files"/>
    <x v="276"/>
    <x v="11"/>
    <s v="CA"/>
    <s v="United States"/>
    <n v="1"/>
    <d v="2026-09-28T00:00:00"/>
    <n v="2"/>
    <n v="18"/>
  </r>
  <r>
    <d v="2026-09-28T18:49:37"/>
    <s v="Cooking_Volunteers"/>
    <x v="276"/>
    <x v="11"/>
    <s v="CA"/>
    <s v="United States"/>
    <n v="1"/>
    <d v="2026-09-28T00:00:00"/>
    <n v="2"/>
    <n v="18"/>
  </r>
  <r>
    <d v="2026-09-28T19:47:17"/>
    <s v="photos_n_videos"/>
    <x v="53"/>
    <x v="28"/>
    <s v="ID"/>
    <s v="United States"/>
    <n v="1"/>
    <d v="2026-09-28T00:00:00"/>
    <n v="2"/>
    <n v="19"/>
  </r>
  <r>
    <d v="2026-09-28T20:10:21"/>
    <s v="Home"/>
    <x v="44"/>
    <x v="4"/>
    <s v="ID"/>
    <s v="United States"/>
    <n v="1"/>
    <d v="2026-09-28T00:00:00"/>
    <n v="2"/>
    <n v="20"/>
  </r>
  <r>
    <d v="2026-09-28T20:10:23"/>
    <s v="Chapter_Calendar"/>
    <x v="44"/>
    <x v="4"/>
    <s v="ID"/>
    <s v="United States"/>
    <n v="1"/>
    <d v="2026-09-28T00:00:00"/>
    <n v="2"/>
    <n v="20"/>
  </r>
  <r>
    <d v="2026-09-29T05:31:21"/>
    <s v="Chapter_Officers"/>
    <x v="155"/>
    <x v="56"/>
    <s v="WA"/>
    <s v="United States"/>
    <n v="1"/>
    <d v="2026-09-29T00:00:00"/>
    <n v="3"/>
    <n v="5"/>
  </r>
  <r>
    <d v="2026-09-29T07:43:14"/>
    <s v="Chapter_Calendar"/>
    <x v="108"/>
    <x v="4"/>
    <s v="ID"/>
    <s v="United States"/>
    <n v="1"/>
    <d v="2026-09-29T00:00:00"/>
    <n v="3"/>
    <n v="7"/>
  </r>
  <r>
    <d v="2026-09-29T09:58:58"/>
    <s v="Harleys_Angels_Program"/>
    <x v="136"/>
    <x v="11"/>
    <s v="CA"/>
    <s v="United States"/>
    <n v="1"/>
    <d v="2026-09-29T00:00:00"/>
    <n v="3"/>
    <n v="9"/>
  </r>
  <r>
    <d v="2026-09-29T09:59:08"/>
    <s v="ACCP_2027"/>
    <x v="136"/>
    <x v="11"/>
    <s v="CA"/>
    <s v="United States"/>
    <n v="1"/>
    <d v="2026-09-29T00:00:00"/>
    <n v="3"/>
    <n v="9"/>
  </r>
  <r>
    <d v="2026-09-29T10:59:46"/>
    <s v="Chapter_Calendar"/>
    <x v="277"/>
    <x v="4"/>
    <s v="ID"/>
    <s v="United States"/>
    <n v="1"/>
    <d v="2026-09-29T00:00:00"/>
    <n v="3"/>
    <n v="10"/>
  </r>
  <r>
    <d v="2026-09-29T12:34:04"/>
    <s v="Home"/>
    <x v="278"/>
    <x v="2"/>
    <s v="ID"/>
    <s v="United States"/>
    <n v="1"/>
    <d v="2026-09-29T00:00:00"/>
    <n v="3"/>
    <n v="12"/>
  </r>
  <r>
    <d v="2026-09-29T12:34:32"/>
    <s v="Home"/>
    <x v="218"/>
    <x v="22"/>
    <s v="VA"/>
    <s v="United States"/>
    <n v="1"/>
    <d v="2026-09-29T00:00:00"/>
    <n v="3"/>
    <n v="12"/>
  </r>
  <r>
    <d v="2026-09-29T12:35:28"/>
    <s v="Newsletters"/>
    <x v="278"/>
    <x v="2"/>
    <s v="ID"/>
    <s v="United States"/>
    <n v="1"/>
    <d v="2026-09-29T00:00:00"/>
    <n v="3"/>
    <n v="12"/>
  </r>
  <r>
    <d v="2026-09-29T12:37:51"/>
    <s v="photos_n_videos"/>
    <x v="218"/>
    <x v="22"/>
    <s v="VA"/>
    <s v="United States"/>
    <n v="1"/>
    <d v="2026-09-29T00:00:00"/>
    <n v="3"/>
    <n v="12"/>
  </r>
  <r>
    <d v="2026-09-29T12:37:51"/>
    <s v="Chapter_Calendar"/>
    <x v="218"/>
    <x v="22"/>
    <s v="VA"/>
    <s v="United States"/>
    <n v="1"/>
    <d v="2026-09-29T00:00:00"/>
    <n v="3"/>
    <n v="12"/>
  </r>
  <r>
    <d v="2026-09-29T12:37:51"/>
    <s v="Home"/>
    <x v="218"/>
    <x v="22"/>
    <s v="VA"/>
    <s v="United States"/>
    <n v="1"/>
    <d v="2026-09-29T00:00:00"/>
    <n v="3"/>
    <n v="12"/>
  </r>
  <r>
    <d v="2026-09-29T12:58:58"/>
    <s v="Home"/>
    <x v="233"/>
    <x v="77"/>
    <s v="WA"/>
    <s v="United States"/>
    <n v="1"/>
    <d v="2026-09-29T00:00:00"/>
    <n v="3"/>
    <n v="12"/>
  </r>
  <r>
    <d v="2026-09-29T13:01:17"/>
    <s v="photos_n_videos"/>
    <x v="233"/>
    <x v="77"/>
    <s v="WA"/>
    <s v="United States"/>
    <n v="1"/>
    <d v="2026-09-29T00:00:00"/>
    <n v="3"/>
    <n v="13"/>
  </r>
  <r>
    <d v="2026-09-29T13:01:17"/>
    <s v="Home"/>
    <x v="233"/>
    <x v="77"/>
    <s v="WA"/>
    <s v="United States"/>
    <n v="1"/>
    <d v="2026-09-29T00:00:00"/>
    <n v="3"/>
    <n v="13"/>
  </r>
  <r>
    <d v="2026-09-29T13:01:17"/>
    <s v="Chapter_Calendar"/>
    <x v="233"/>
    <x v="77"/>
    <s v="WA"/>
    <s v="United States"/>
    <n v="1"/>
    <d v="2026-09-29T00:00:00"/>
    <n v="3"/>
    <n v="13"/>
  </r>
  <r>
    <d v="2026-09-29T13:59:26"/>
    <s v="photos_n_videos"/>
    <x v="204"/>
    <x v="28"/>
    <s v="ID"/>
    <s v="United States"/>
    <n v="1"/>
    <d v="2026-09-29T00:00:00"/>
    <n v="3"/>
    <n v="13"/>
  </r>
  <r>
    <d v="2026-09-29T15:17:06"/>
    <s v="Home"/>
    <x v="204"/>
    <x v="28"/>
    <s v="ID"/>
    <s v="United States"/>
    <n v="1"/>
    <d v="2026-09-29T00:00:00"/>
    <n v="3"/>
    <n v="15"/>
  </r>
  <r>
    <d v="2026-09-29T15:24:10"/>
    <s v="Chapter_Officers"/>
    <x v="277"/>
    <x v="4"/>
    <s v="ID"/>
    <s v="United States"/>
    <n v="1"/>
    <d v="2026-09-29T00:00:00"/>
    <n v="3"/>
    <n v="15"/>
  </r>
  <r>
    <d v="2026-09-29T15:48:31"/>
    <s v="About_Us"/>
    <x v="279"/>
    <x v="35"/>
    <s v="CA"/>
    <s v="United States"/>
    <n v="1"/>
    <d v="2026-09-29T00:00:00"/>
    <n v="3"/>
    <n v="15"/>
  </r>
  <r>
    <d v="2026-09-29T16:03:52"/>
    <s v="Events"/>
    <x v="280"/>
    <x v="49"/>
    <n v="10"/>
    <s v="Czechia"/>
    <n v="1"/>
    <d v="2026-09-29T00:00:00"/>
    <n v="3"/>
    <n v="16"/>
  </r>
  <r>
    <d v="2026-09-29T18:46:51"/>
    <s v="Chapter_Calendar"/>
    <x v="204"/>
    <x v="28"/>
    <s v="ID"/>
    <s v="United States"/>
    <n v="1"/>
    <d v="2026-09-29T00:00:00"/>
    <n v="3"/>
    <n v="18"/>
  </r>
  <r>
    <d v="2026-09-29T18:53:17"/>
    <s v="Home"/>
    <x v="16"/>
    <x v="4"/>
    <s v="ID"/>
    <s v="United States"/>
    <n v="1"/>
    <d v="2026-09-29T00:00:00"/>
    <n v="3"/>
    <n v="18"/>
  </r>
  <r>
    <d v="2026-09-29T18:53:18"/>
    <s v="Membership"/>
    <x v="204"/>
    <x v="28"/>
    <s v="ID"/>
    <s v="United States"/>
    <n v="1"/>
    <d v="2026-09-29T00:00:00"/>
    <n v="3"/>
    <n v="18"/>
  </r>
  <r>
    <d v="2026-09-29T19:04:54"/>
    <s v="photos_n_videos"/>
    <x v="16"/>
    <x v="4"/>
    <s v="ID"/>
    <s v="United States"/>
    <n v="1"/>
    <d v="2026-09-29T00:00:00"/>
    <n v="3"/>
    <n v="19"/>
  </r>
  <r>
    <d v="2026-09-29T19:05:08"/>
    <s v="Membership"/>
    <x v="16"/>
    <x v="4"/>
    <s v="ID"/>
    <s v="United States"/>
    <n v="1"/>
    <d v="2026-09-29T00:00:00"/>
    <n v="3"/>
    <n v="19"/>
  </r>
  <r>
    <d v="2026-09-29T19:29:34"/>
    <s v="Events"/>
    <x v="204"/>
    <x v="28"/>
    <s v="ID"/>
    <s v="United States"/>
    <n v="1"/>
    <d v="2026-09-29T00:00:00"/>
    <n v="3"/>
    <n v="19"/>
  </r>
  <r>
    <d v="2026-09-29T19:34:21"/>
    <s v="About_Us"/>
    <x v="204"/>
    <x v="28"/>
    <s v="ID"/>
    <s v="United States"/>
    <n v="1"/>
    <d v="2026-09-29T00:00:00"/>
    <n v="3"/>
    <n v="19"/>
  </r>
  <r>
    <d v="2026-09-29T19:34:37"/>
    <s v="HOG_Rally_Calendar"/>
    <x v="47"/>
    <x v="2"/>
    <s v="ID"/>
    <s v="United States"/>
    <n v="1"/>
    <d v="2026-09-29T00:00:00"/>
    <n v="3"/>
    <n v="19"/>
  </r>
  <r>
    <d v="2026-09-29T19:35:00"/>
    <s v="Chapter_Calendar"/>
    <x v="47"/>
    <x v="2"/>
    <s v="ID"/>
    <s v="United States"/>
    <n v="1"/>
    <d v="2026-09-29T00:00:00"/>
    <n v="3"/>
    <n v="19"/>
  </r>
  <r>
    <d v="2026-09-29T22:20:42"/>
    <s v="Home"/>
    <x v="281"/>
    <x v="4"/>
    <s v="ID"/>
    <s v="United States"/>
    <n v="1"/>
    <d v="2026-09-29T00:00:00"/>
    <n v="3"/>
    <n v="22"/>
  </r>
  <r>
    <d v="2026-09-29T22:20:45"/>
    <s v="Chapter_Calendar"/>
    <x v="281"/>
    <x v="4"/>
    <s v="ID"/>
    <s v="United States"/>
    <n v="1"/>
    <d v="2026-09-29T00:00:00"/>
    <n v="3"/>
    <n v="22"/>
  </r>
  <r>
    <d v="2026-09-29T22:21:25"/>
    <s v="Biker_BFast_Volunteers"/>
    <x v="281"/>
    <x v="4"/>
    <s v="ID"/>
    <s v="United States"/>
    <n v="1"/>
    <d v="2026-09-29T00:00:00"/>
    <n v="3"/>
    <n v="22"/>
  </r>
  <r>
    <d v="2026-09-29T22:22:25"/>
    <s v="Burger_Burn_Volunteers"/>
    <x v="281"/>
    <x v="4"/>
    <s v="ID"/>
    <s v="United States"/>
    <n v="1"/>
    <d v="2026-09-29T00:00:00"/>
    <n v="3"/>
    <n v="22"/>
  </r>
  <r>
    <d v="2026-09-30T01:19:47"/>
    <s v="ACCP_2027"/>
    <x v="282"/>
    <x v="0"/>
    <s v="NJ"/>
    <s v="United States"/>
    <n v="1"/>
    <d v="2026-09-30T00:00:00"/>
    <n v="4"/>
    <n v="1"/>
  </r>
  <r>
    <d v="2026-09-30T01:19:48"/>
    <s v="ACCP_2027"/>
    <x v="283"/>
    <x v="0"/>
    <s v="NJ"/>
    <s v="United States"/>
    <n v="1"/>
    <d v="2026-09-30T00:00:00"/>
    <n v="4"/>
    <n v="1"/>
  </r>
  <r>
    <d v="2026-09-30T01:22:45"/>
    <s v="Home"/>
    <x v="72"/>
    <x v="37"/>
    <s v="RP"/>
    <s v="Germany"/>
    <n v="1"/>
    <d v="2026-09-30T00:00:00"/>
    <n v="4"/>
    <n v="1"/>
  </r>
  <r>
    <d v="2026-09-30T01:22:48"/>
    <s v="photos_n_videos"/>
    <x v="72"/>
    <x v="37"/>
    <s v="RP"/>
    <s v="Germany"/>
    <n v="1"/>
    <d v="2026-09-30T00:00:00"/>
    <n v="4"/>
    <n v="1"/>
  </r>
  <r>
    <d v="2026-09-30T05:08:41"/>
    <s v="ACCP_2027"/>
    <x v="284"/>
    <x v="0"/>
    <s v="NJ"/>
    <s v="United States"/>
    <n v="1"/>
    <d v="2026-09-30T00:00:00"/>
    <n v="4"/>
    <n v="5"/>
  </r>
  <r>
    <d v="2026-09-30T06:59:37"/>
    <s v="photos_n_videos"/>
    <x v="243"/>
    <x v="73"/>
    <s v="GA"/>
    <s v="United States"/>
    <n v="1"/>
    <d v="2026-09-30T00:00:00"/>
    <n v="4"/>
    <n v="6"/>
  </r>
  <r>
    <d v="2026-09-30T07:10:13"/>
    <s v="Events"/>
    <x v="285"/>
    <x v="22"/>
    <s v="VA"/>
    <s v="United States"/>
    <n v="1"/>
    <d v="2026-09-30T00:00:00"/>
    <n v="4"/>
    <n v="7"/>
  </r>
  <r>
    <d v="2026-09-30T07:21:48"/>
    <s v="Chapter_Calendar"/>
    <x v="34"/>
    <x v="4"/>
    <s v="ID"/>
    <s v="United States"/>
    <n v="1"/>
    <d v="2026-09-30T00:00:00"/>
    <n v="4"/>
    <n v="7"/>
  </r>
  <r>
    <d v="2026-09-30T07:25:47"/>
    <s v="Reports"/>
    <x v="204"/>
    <x v="28"/>
    <s v="ID"/>
    <s v="United States"/>
    <n v="1"/>
    <d v="2026-09-30T00:00:00"/>
    <n v="4"/>
    <n v="7"/>
  </r>
  <r>
    <d v="2026-09-30T07:33:46"/>
    <s v="Chapter_Events_Report"/>
    <x v="204"/>
    <x v="28"/>
    <s v="ID"/>
    <s v="United States"/>
    <n v="1"/>
    <d v="2026-09-30T00:00:00"/>
    <n v="4"/>
    <n v="7"/>
  </r>
  <r>
    <d v="2026-09-30T08:49:44"/>
    <s v="Membership"/>
    <x v="286"/>
    <x v="4"/>
    <s v="ID"/>
    <s v="United States"/>
    <n v="1"/>
    <d v="2026-09-30T00:00:00"/>
    <n v="4"/>
    <n v="8"/>
  </r>
  <r>
    <d v="2026-09-30T08:53:05"/>
    <s v="Events"/>
    <x v="286"/>
    <x v="4"/>
    <s v="ID"/>
    <s v="United States"/>
    <n v="1"/>
    <d v="2026-09-30T00:00:00"/>
    <n v="4"/>
    <n v="8"/>
  </r>
  <r>
    <d v="2026-09-30T08:53:20"/>
    <s v="ACCP_2027"/>
    <x v="286"/>
    <x v="4"/>
    <s v="ID"/>
    <s v="United States"/>
    <n v="1"/>
    <d v="2026-09-30T00:00:00"/>
    <n v="4"/>
    <n v="8"/>
  </r>
  <r>
    <d v="2026-09-30T09:15:07"/>
    <s v="Home"/>
    <x v="287"/>
    <x v="88"/>
    <s v="CA"/>
    <s v="United States"/>
    <n v="1"/>
    <d v="2026-09-30T00:00:00"/>
    <n v="4"/>
    <n v="9"/>
  </r>
  <r>
    <d v="2026-09-30T09:53:03"/>
    <s v="Home"/>
    <x v="155"/>
    <x v="56"/>
    <s v="WA"/>
    <s v="United States"/>
    <n v="1"/>
    <d v="2026-09-30T00:00:00"/>
    <n v="4"/>
    <n v="9"/>
  </r>
  <r>
    <d v="2026-09-30T10:30:06"/>
    <s v="Home"/>
    <x v="288"/>
    <x v="2"/>
    <s v="ID"/>
    <s v="United States"/>
    <n v="1"/>
    <d v="2026-09-30T00:00:00"/>
    <n v="4"/>
    <n v="10"/>
  </r>
  <r>
    <d v="2026-09-30T10:30:12"/>
    <s v="Chapter_Calendar"/>
    <x v="288"/>
    <x v="2"/>
    <s v="ID"/>
    <s v="United States"/>
    <n v="1"/>
    <d v="2026-09-30T00:00:00"/>
    <n v="4"/>
    <n v="10"/>
  </r>
  <r>
    <d v="2026-09-30T10:36:25"/>
    <s v="Home"/>
    <x v="288"/>
    <x v="2"/>
    <s v="ID"/>
    <s v="United States"/>
    <n v="1"/>
    <d v="2026-09-30T00:00:00"/>
    <n v="4"/>
    <n v="10"/>
  </r>
  <r>
    <d v="2026-09-30T10:37:39"/>
    <s v="Home"/>
    <x v="289"/>
    <x v="89"/>
    <s v="NV"/>
    <s v="United States"/>
    <n v="1"/>
    <d v="2026-09-30T00:00:00"/>
    <n v="4"/>
    <n v="10"/>
  </r>
  <r>
    <d v="2026-09-30T10:38:00"/>
    <s v="Chapter_Calendar"/>
    <x v="289"/>
    <x v="89"/>
    <s v="NV"/>
    <s v="United States"/>
    <n v="1"/>
    <d v="2026-09-30T00:00:00"/>
    <n v="4"/>
    <n v="10"/>
  </r>
  <r>
    <d v="2026-09-30T10:43:41"/>
    <s v="Home"/>
    <x v="290"/>
    <x v="35"/>
    <s v="CA"/>
    <s v="United States"/>
    <n v="1"/>
    <d v="2026-09-30T00:00:00"/>
    <n v="4"/>
    <n v="10"/>
  </r>
  <r>
    <d v="2026-09-30T10:45:59"/>
    <s v="ACCP_2027"/>
    <x v="204"/>
    <x v="28"/>
    <s v="ID"/>
    <s v="United States"/>
    <n v="1"/>
    <d v="2026-09-30T00:00:00"/>
    <n v="4"/>
    <n v="10"/>
  </r>
  <r>
    <d v="2026-09-30T10:52:54"/>
    <s v="Chapter_Calendar"/>
    <x v="291"/>
    <x v="4"/>
    <s v="ID"/>
    <s v="United States"/>
    <n v="1"/>
    <d v="2026-09-30T00:00:00"/>
    <n v="4"/>
    <n v="10"/>
  </r>
  <r>
    <d v="2026-09-30T10:53:03"/>
    <s v="ACCP_2027"/>
    <x v="291"/>
    <x v="4"/>
    <s v="ID"/>
    <s v="United States"/>
    <n v="1"/>
    <d v="2026-09-30T00:00:00"/>
    <n v="4"/>
    <n v="10"/>
  </r>
  <r>
    <d v="2026-09-30T11:22:49"/>
    <s v="Home"/>
    <x v="292"/>
    <x v="4"/>
    <s v="ID"/>
    <s v="United States"/>
    <n v="1"/>
    <d v="2026-09-30T00:00:00"/>
    <n v="4"/>
    <n v="11"/>
  </r>
  <r>
    <d v="2026-09-30T12:01:27"/>
    <s v="Home"/>
    <x v="293"/>
    <x v="11"/>
    <s v="CA"/>
    <s v="United States"/>
    <n v="1"/>
    <d v="2026-09-30T00:00:00"/>
    <n v="4"/>
    <n v="12"/>
  </r>
  <r>
    <d v="2026-09-30T12:22:46"/>
    <s v="Home"/>
    <x v="294"/>
    <x v="18"/>
    <s v="ID"/>
    <s v="United States"/>
    <n v="1"/>
    <d v="2026-09-30T00:00:00"/>
    <n v="4"/>
    <n v="12"/>
  </r>
  <r>
    <d v="2026-09-30T12:22:53"/>
    <s v="Chapter_Calendar"/>
    <x v="294"/>
    <x v="18"/>
    <s v="ID"/>
    <s v="United States"/>
    <n v="1"/>
    <d v="2026-09-30T00:00:00"/>
    <n v="4"/>
    <n v="12"/>
  </r>
  <r>
    <d v="2026-09-30T12:35:45"/>
    <s v="Biker_BFast_Volunteers"/>
    <x v="294"/>
    <x v="18"/>
    <s v="ID"/>
    <s v="United States"/>
    <n v="1"/>
    <d v="2026-09-30T00:00:00"/>
    <n v="4"/>
    <n v="12"/>
  </r>
  <r>
    <d v="2026-09-30T14:53:34"/>
    <s v="Chapter_Officers"/>
    <x v="295"/>
    <x v="73"/>
    <s v="GA"/>
    <s v="United States"/>
    <n v="1"/>
    <d v="2026-09-30T00:00:00"/>
    <n v="4"/>
    <n v="14"/>
  </r>
  <r>
    <d v="2026-09-30T15:18:51"/>
    <s v="Home"/>
    <x v="204"/>
    <x v="28"/>
    <s v="ID"/>
    <s v="United States"/>
    <n v="1"/>
    <d v="2026-09-30T00:00:00"/>
    <n v="4"/>
    <n v="15"/>
  </r>
  <r>
    <d v="2026-09-30T15:54:13"/>
    <s v="Home"/>
    <x v="296"/>
    <x v="87"/>
    <s v="UT"/>
    <s v="United States"/>
    <n v="1"/>
    <d v="2026-09-30T00:00:00"/>
    <n v="4"/>
    <n v="15"/>
  </r>
  <r>
    <d v="2026-09-30T17:12:41"/>
    <s v="Forms_n_Docs"/>
    <x v="239"/>
    <x v="73"/>
    <s v="GA"/>
    <s v="United States"/>
    <n v="1"/>
    <d v="2026-09-30T00:00:00"/>
    <n v="4"/>
    <n v="17"/>
  </r>
  <r>
    <d v="2026-09-30T18:08:50"/>
    <s v="Policies"/>
    <x v="243"/>
    <x v="73"/>
    <s v="GA"/>
    <s v="United States"/>
    <n v="1"/>
    <d v="2026-09-30T00:00:00"/>
    <n v="4"/>
    <n v="18"/>
  </r>
  <r>
    <d v="2026-09-30T18:21:59"/>
    <s v="Events"/>
    <x v="85"/>
    <x v="4"/>
    <s v="ID"/>
    <s v="United States"/>
    <n v="1"/>
    <d v="2026-09-30T00:00:00"/>
    <n v="4"/>
    <n v="18"/>
  </r>
  <r>
    <d v="2026-09-30T18:22:32"/>
    <s v="Chapter_Calendar"/>
    <x v="85"/>
    <x v="4"/>
    <s v="ID"/>
    <s v="United States"/>
    <n v="1"/>
    <d v="2026-09-30T00:00:00"/>
    <n v="4"/>
    <n v="18"/>
  </r>
  <r>
    <d v="2026-09-30T18:22:35"/>
    <s v="Chapter_Events_Report"/>
    <x v="85"/>
    <x v="4"/>
    <s v="ID"/>
    <s v="United States"/>
    <n v="1"/>
    <d v="2026-09-30T00:00:00"/>
    <n v="4"/>
    <n v="18"/>
  </r>
  <r>
    <d v="2026-09-30T18:24:07"/>
    <s v="Burger_Burn_Volunteers"/>
    <x v="85"/>
    <x v="4"/>
    <s v="ID"/>
    <s v="United States"/>
    <n v="1"/>
    <d v="2026-09-30T00:00:00"/>
    <n v="4"/>
    <n v="18"/>
  </r>
  <r>
    <d v="2026-09-30T18:25:40"/>
    <s v="Cooking_Volunteers"/>
    <x v="277"/>
    <x v="4"/>
    <s v="ID"/>
    <s v="United States"/>
    <n v="1"/>
    <d v="2026-09-30T00:00:00"/>
    <n v="4"/>
    <n v="18"/>
  </r>
  <r>
    <d v="2026-09-30T18:27:54"/>
    <s v="Chapter_Events_Report"/>
    <x v="277"/>
    <x v="4"/>
    <s v="ID"/>
    <s v="United States"/>
    <n v="1"/>
    <d v="2026-09-30T00:00:00"/>
    <n v="4"/>
    <n v="18"/>
  </r>
  <r>
    <d v="2026-09-30T18:28:08"/>
    <s v="Burger_Burn_Volunteers"/>
    <x v="277"/>
    <x v="4"/>
    <s v="ID"/>
    <s v="United States"/>
    <n v="1"/>
    <d v="2026-09-30T00:00:00"/>
    <n v="4"/>
    <n v="18"/>
  </r>
  <r>
    <d v="2026-09-30T18:28:44"/>
    <s v="Cooking_Volunteers"/>
    <x v="277"/>
    <x v="4"/>
    <s v="ID"/>
    <s v="United States"/>
    <n v="1"/>
    <d v="2026-09-30T00:00:00"/>
    <n v="4"/>
    <n v="18"/>
  </r>
  <r>
    <d v="2026-09-30T18:44:16"/>
    <s v="FAQs"/>
    <x v="297"/>
    <x v="73"/>
    <s v="GA"/>
    <s v="United States"/>
    <n v="1"/>
    <d v="2026-09-30T00:00:00"/>
    <n v="4"/>
    <n v="18"/>
  </r>
  <r>
    <d v="2026-09-30T18:44:33"/>
    <s v="Burger_Burn_Volunteers"/>
    <x v="277"/>
    <x v="4"/>
    <s v="ID"/>
    <s v="United States"/>
    <n v="1"/>
    <d v="2026-09-30T00:00:00"/>
    <n v="4"/>
    <n v="18"/>
  </r>
  <r>
    <d v="2026-09-30T19:03:40"/>
    <s v="LOH"/>
    <x v="248"/>
    <x v="73"/>
    <s v="GA"/>
    <s v="United States"/>
    <n v="1"/>
    <d v="2026-09-30T00:00:00"/>
    <n v="4"/>
    <n v="19"/>
  </r>
  <r>
    <d v="2026-09-30T19:20:38"/>
    <s v="Home"/>
    <x v="63"/>
    <x v="2"/>
    <s v="ID"/>
    <s v="United States"/>
    <n v="1"/>
    <d v="2026-09-30T00:00:00"/>
    <n v="4"/>
    <n v="19"/>
  </r>
  <r>
    <d v="2026-09-30T19:20:40"/>
    <s v="Events"/>
    <x v="63"/>
    <x v="2"/>
    <s v="ID"/>
    <s v="United States"/>
    <n v="1"/>
    <d v="2026-09-30T00:00:00"/>
    <n v="4"/>
    <n v="19"/>
  </r>
  <r>
    <d v="2026-09-30T19:31:15"/>
    <s v="Chapter_Calendar"/>
    <x v="64"/>
    <x v="3"/>
    <s v="ID"/>
    <s v="United States"/>
    <n v="1"/>
    <d v="2026-09-30T00:00:00"/>
    <n v="4"/>
    <n v="19"/>
  </r>
  <r>
    <d v="2026-09-30T19:32:18"/>
    <s v="Home"/>
    <x v="99"/>
    <x v="3"/>
    <s v="ID"/>
    <s v="United States"/>
    <n v="1"/>
    <d v="2026-09-30T00:00:00"/>
    <n v="4"/>
    <n v="19"/>
  </r>
  <r>
    <d v="2026-09-30T19:42:04"/>
    <s v="Chapter_Calendar"/>
    <x v="102"/>
    <x v="28"/>
    <s v="ID"/>
    <s v="United States"/>
    <n v="1"/>
    <d v="2026-09-30T00:00:00"/>
    <n v="4"/>
    <n v="19"/>
  </r>
  <r>
    <d v="2026-09-30T20:14:53"/>
    <s v="HOG_Rally_Calendar"/>
    <x v="269"/>
    <x v="66"/>
    <s v="AL"/>
    <s v="United States"/>
    <n v="1"/>
    <d v="2026-09-30T00:00:00"/>
    <n v="4"/>
    <n v="20"/>
  </r>
  <r>
    <d v="2026-09-30T20:15:58"/>
    <s v="Home"/>
    <x v="269"/>
    <x v="66"/>
    <s v="AL"/>
    <s v="United States"/>
    <n v="1"/>
    <d v="2026-09-30T00:00:00"/>
    <n v="4"/>
    <n v="20"/>
  </r>
  <r>
    <d v="2026-09-30T20:16:11"/>
    <s v="Chapter_Calendar"/>
    <x v="269"/>
    <x v="66"/>
    <s v="AL"/>
    <s v="United States"/>
    <n v="1"/>
    <d v="2026-09-30T00:00:00"/>
    <n v="4"/>
    <n v="20"/>
  </r>
  <r>
    <d v="2026-09-30T20:26:14"/>
    <s v="Chapter_Calendar"/>
    <x v="139"/>
    <x v="2"/>
    <s v="ID"/>
    <s v="United States"/>
    <n v="1"/>
    <d v="2026-09-30T00:00:00"/>
    <n v="4"/>
    <n v="20"/>
  </r>
  <r>
    <d v="2026-09-30T20:34:53"/>
    <s v="Chapter_Calendar"/>
    <x v="298"/>
    <x v="11"/>
    <s v="CA"/>
    <s v="United States"/>
    <n v="1"/>
    <d v="2026-09-30T00:00:00"/>
    <n v="4"/>
    <n v="20"/>
  </r>
  <r>
    <d v="2026-09-30T20:45:52"/>
    <s v="Chapter_Calendar"/>
    <x v="169"/>
    <x v="4"/>
    <s v="ID"/>
    <s v="United States"/>
    <n v="1"/>
    <d v="2026-09-30T00:00:00"/>
    <n v="4"/>
    <n v="20"/>
  </r>
  <r>
    <d v="2026-09-30T21:04:28"/>
    <s v="Home"/>
    <x v="299"/>
    <x v="27"/>
    <s v="WA"/>
    <s v="United States"/>
    <n v="1"/>
    <d v="2026-09-30T00:00:00"/>
    <n v="4"/>
    <n v="21"/>
  </r>
  <r>
    <d v="2026-09-30T21:10:52"/>
    <s v="Chapter_Calendar"/>
    <x v="300"/>
    <x v="3"/>
    <s v="ID"/>
    <s v="United States"/>
    <n v="1"/>
    <d v="2026-09-30T00:00:00"/>
    <n v="4"/>
    <n v="21"/>
  </r>
  <r>
    <d v="2026-09-30T21:18:48"/>
    <s v="Chapter_Calendar"/>
    <x v="301"/>
    <x v="39"/>
    <s v="ID"/>
    <s v="United States"/>
    <n v="1"/>
    <d v="2026-09-30T00:00:00"/>
    <n v="4"/>
    <n v="21"/>
  </r>
  <r>
    <d v="2026-09-30T21:31:32"/>
    <s v="Home"/>
    <x v="77"/>
    <x v="9"/>
    <s v="UT"/>
    <s v="United States"/>
    <n v="1"/>
    <d v="2026-09-30T00:00:00"/>
    <n v="4"/>
    <n v="21"/>
  </r>
  <r>
    <d v="2026-09-30T21:32:41"/>
    <s v="Chapter_Calendar"/>
    <x v="53"/>
    <x v="28"/>
    <s v="ID"/>
    <s v="United States"/>
    <n v="1"/>
    <d v="2026-09-30T00:00:00"/>
    <n v="4"/>
    <n v="21"/>
  </r>
  <r>
    <d v="2026-09-30T21:48:20"/>
    <s v="Chapter_Calendar"/>
    <x v="63"/>
    <x v="2"/>
    <s v="ID"/>
    <s v="United States"/>
    <n v="1"/>
    <d v="2026-09-30T00:00:00"/>
    <n v="4"/>
    <n v="21"/>
  </r>
  <r>
    <d v="2026-09-30T22:05:27"/>
    <s v="Home"/>
    <x v="302"/>
    <x v="3"/>
    <s v="ID"/>
    <s v="United States"/>
    <n v="1"/>
    <d v="2026-09-30T00:00:00"/>
    <n v="4"/>
    <n v="22"/>
  </r>
  <r>
    <d v="2026-09-30T22:14:52"/>
    <s v="Events"/>
    <x v="302"/>
    <x v="3"/>
    <s v="ID"/>
    <s v="United States"/>
    <n v="1"/>
    <d v="2026-09-30T00:00:00"/>
    <n v="4"/>
    <n v="22"/>
  </r>
  <r>
    <d v="2026-09-30T22:16:33"/>
    <s v="ACCP_2027"/>
    <x v="302"/>
    <x v="3"/>
    <s v="ID"/>
    <s v="United States"/>
    <n v="1"/>
    <d v="2026-09-30T00:00:00"/>
    <n v="4"/>
    <n v="22"/>
  </r>
  <r>
    <d v="2026-09-30T22:19:43"/>
    <s v="Chapter_Calendar"/>
    <x v="302"/>
    <x v="3"/>
    <s v="ID"/>
    <s v="United States"/>
    <n v="1"/>
    <d v="2026-09-30T00:00:00"/>
    <n v="4"/>
    <n v="22"/>
  </r>
  <r>
    <d v="2026-10-01T00:48:53"/>
    <s v="Membership"/>
    <x v="303"/>
    <x v="35"/>
    <s v="CA"/>
    <s v="United States"/>
    <n v="1"/>
    <d v="2026-10-01T00:00:00"/>
    <n v="5"/>
    <n v="0"/>
  </r>
  <r>
    <d v="2026-10-01T01:10:27"/>
    <s v="Home"/>
    <x v="304"/>
    <x v="8"/>
    <s v="VA"/>
    <s v="United States"/>
    <n v="1"/>
    <d v="2026-10-01T00:00:00"/>
    <n v="5"/>
    <n v="1"/>
  </r>
  <r>
    <d v="2026-10-01T01:11:00"/>
    <s v="About_Us"/>
    <x v="304"/>
    <x v="8"/>
    <s v="VA"/>
    <s v="United States"/>
    <n v="1"/>
    <d v="2026-10-01T00:00:00"/>
    <n v="5"/>
    <n v="1"/>
  </r>
  <r>
    <d v="2026-10-01T01:11:02"/>
    <s v="photos_n_videos"/>
    <x v="304"/>
    <x v="8"/>
    <s v="VA"/>
    <s v="United States"/>
    <n v="1"/>
    <d v="2026-10-01T00:00:00"/>
    <n v="5"/>
    <n v="1"/>
  </r>
  <r>
    <d v="2026-10-01T01:11:03"/>
    <s v="Membership"/>
    <x v="304"/>
    <x v="8"/>
    <s v="VA"/>
    <s v="United States"/>
    <n v="1"/>
    <d v="2026-10-01T00:00:00"/>
    <n v="5"/>
    <n v="1"/>
  </r>
  <r>
    <d v="2026-10-01T01:11:04"/>
    <s v="Forms_n_Docs"/>
    <x v="304"/>
    <x v="8"/>
    <s v="VA"/>
    <s v="United States"/>
    <n v="1"/>
    <d v="2026-10-01T00:00:00"/>
    <n v="5"/>
    <n v="1"/>
  </r>
  <r>
    <d v="2026-10-01T01:11:08"/>
    <s v="National_HOG_Challenges"/>
    <x v="304"/>
    <x v="8"/>
    <s v="VA"/>
    <s v="United States"/>
    <n v="1"/>
    <d v="2026-10-01T00:00:00"/>
    <n v="5"/>
    <n v="1"/>
  </r>
  <r>
    <d v="2026-10-01T01:11:09"/>
    <s v="LOH"/>
    <x v="304"/>
    <x v="8"/>
    <s v="VA"/>
    <s v="United States"/>
    <n v="1"/>
    <d v="2026-10-01T00:00:00"/>
    <n v="5"/>
    <n v="1"/>
  </r>
  <r>
    <d v="2026-10-01T01:11:11"/>
    <s v="Group_Riding"/>
    <x v="304"/>
    <x v="8"/>
    <s v="VA"/>
    <s v="United States"/>
    <n v="1"/>
    <d v="2026-10-01T00:00:00"/>
    <n v="5"/>
    <n v="1"/>
  </r>
  <r>
    <d v="2026-10-01T01:11:14"/>
    <s v="Ride_Leads"/>
    <x v="304"/>
    <x v="8"/>
    <s v="VA"/>
    <s v="United States"/>
    <n v="1"/>
    <d v="2026-10-01T00:00:00"/>
    <n v="5"/>
    <n v="1"/>
  </r>
  <r>
    <d v="2026-10-01T01:11:15"/>
    <s v="Chapter_Officers"/>
    <x v="304"/>
    <x v="8"/>
    <s v="VA"/>
    <s v="United States"/>
    <n v="1"/>
    <d v="2026-10-01T00:00:00"/>
    <n v="5"/>
    <n v="1"/>
  </r>
  <r>
    <d v="2026-10-01T02:09:12"/>
    <s v="Ride_Leads"/>
    <x v="305"/>
    <x v="72"/>
    <s v="03"/>
    <s v="Singapore"/>
    <n v="1"/>
    <d v="2026-10-01T00:00:00"/>
    <n v="5"/>
    <n v="2"/>
  </r>
  <r>
    <d v="2026-10-01T03:46:16"/>
    <s v="Chapter_Calendar"/>
    <x v="306"/>
    <x v="22"/>
    <s v="VA"/>
    <s v="United States"/>
    <n v="1"/>
    <d v="2026-10-01T00:00:00"/>
    <n v="5"/>
    <n v="3"/>
  </r>
  <r>
    <d v="2026-10-01T05:40:21"/>
    <s v="Chapter_Calendar"/>
    <x v="269"/>
    <x v="66"/>
    <s v="AL"/>
    <s v="United States"/>
    <n v="1"/>
    <d v="2026-10-01T00:00:00"/>
    <n v="5"/>
    <n v="5"/>
  </r>
  <r>
    <d v="2026-10-01T07:12:21"/>
    <s v="Reports"/>
    <x v="307"/>
    <x v="4"/>
    <s v="ID"/>
    <s v="United States"/>
    <n v="1"/>
    <d v="2026-10-01T00:00:00"/>
    <n v="5"/>
    <n v="7"/>
  </r>
  <r>
    <d v="2026-10-01T07:12:24"/>
    <s v="Delete_Activity_Log"/>
    <x v="307"/>
    <x v="4"/>
    <s v="ID"/>
    <s v="United States"/>
    <n v="1"/>
    <d v="2026-10-01T00:00:00"/>
    <n v="5"/>
    <n v="7"/>
  </r>
  <r>
    <d v="2026-10-01T07:20:33"/>
    <s v="About_Us"/>
    <x v="308"/>
    <x v="77"/>
    <s v="WA"/>
    <s v="United States"/>
    <n v="1"/>
    <d v="2026-10-01T00:00:00"/>
    <n v="5"/>
    <n v="7"/>
  </r>
  <r>
    <d v="2026-10-01T07:20:33"/>
    <s v="Home"/>
    <x v="308"/>
    <x v="77"/>
    <s v="WA"/>
    <s v="United States"/>
    <n v="1"/>
    <d v="2026-10-01T00:00:00"/>
    <n v="5"/>
    <n v="7"/>
  </r>
  <r>
    <d v="2026-10-01T07:21:03"/>
    <s v="Chapter_Events_Report"/>
    <x v="150"/>
    <x v="28"/>
    <s v="ID"/>
    <s v="United States"/>
    <n v="1"/>
    <d v="2026-10-01T00:00:00"/>
    <n v="5"/>
    <n v="7"/>
  </r>
  <r>
    <d v="2026-10-01T07:24:31"/>
    <s v="Chapter_Events_Report"/>
    <x v="111"/>
    <x v="48"/>
    <s v="ID"/>
    <s v="United States"/>
    <n v="1"/>
    <d v="2026-10-01T00:00:00"/>
    <n v="5"/>
    <n v="7"/>
  </r>
  <r>
    <d v="2026-10-01T07:31:33"/>
    <s v="Biker_BFast_Volunteers"/>
    <x v="150"/>
    <x v="28"/>
    <s v="ID"/>
    <s v="United States"/>
    <n v="1"/>
    <d v="2026-10-01T00:00:00"/>
    <n v="5"/>
    <n v="7"/>
  </r>
  <r>
    <d v="2026-10-01T07:32:47"/>
    <s v="Chapter_Events_Report"/>
    <x v="108"/>
    <x v="4"/>
    <s v="ID"/>
    <s v="United States"/>
    <n v="1"/>
    <d v="2026-10-01T00:00:00"/>
    <n v="5"/>
    <n v="7"/>
  </r>
  <r>
    <d v="2026-10-01T07:33:13"/>
    <s v="HOG_Rally_Calendar"/>
    <x v="150"/>
    <x v="28"/>
    <s v="ID"/>
    <s v="United States"/>
    <n v="1"/>
    <d v="2026-10-01T00:00:00"/>
    <n v="5"/>
    <n v="7"/>
  </r>
  <r>
    <d v="2026-10-01T07:33:31"/>
    <s v="Cooking_Volunteers"/>
    <x v="150"/>
    <x v="28"/>
    <s v="ID"/>
    <s v="United States"/>
    <n v="1"/>
    <d v="2026-10-01T00:00:00"/>
    <n v="5"/>
    <n v="7"/>
  </r>
  <r>
    <d v="2026-10-01T07:33:56"/>
    <s v="Home"/>
    <x v="150"/>
    <x v="28"/>
    <s v="ID"/>
    <s v="United States"/>
    <n v="1"/>
    <d v="2026-10-01T00:00:00"/>
    <n v="5"/>
    <n v="7"/>
  </r>
  <r>
    <d v="2026-10-01T07:34:00"/>
    <s v="Chapter_Calendar"/>
    <x v="150"/>
    <x v="28"/>
    <s v="ID"/>
    <s v="United States"/>
    <n v="1"/>
    <d v="2026-10-01T00:00:00"/>
    <n v="5"/>
    <n v="7"/>
  </r>
  <r>
    <d v="2026-10-01T07:36:21"/>
    <s v="Chapter_Events_Report"/>
    <x v="169"/>
    <x v="4"/>
    <s v="ID"/>
    <s v="United States"/>
    <n v="1"/>
    <d v="2026-10-01T00:00:00"/>
    <n v="5"/>
    <n v="7"/>
  </r>
  <r>
    <d v="2026-10-01T07:36:39"/>
    <s v="Reports"/>
    <x v="307"/>
    <x v="4"/>
    <s v="ID"/>
    <s v="United States"/>
    <n v="1"/>
    <d v="2026-10-01T00:00:00"/>
    <n v="5"/>
    <n v="7"/>
  </r>
  <r>
    <d v="2026-10-01T07:37:50"/>
    <s v="Chapter_Events_Report"/>
    <x v="219"/>
    <x v="22"/>
    <s v="VA"/>
    <s v="United States"/>
    <n v="1"/>
    <d v="2026-10-01T00:00:00"/>
    <n v="5"/>
    <n v="7"/>
  </r>
  <r>
    <d v="2026-10-01T07:38:56"/>
    <s v="Home"/>
    <x v="218"/>
    <x v="22"/>
    <s v="VA"/>
    <s v="United States"/>
    <n v="1"/>
    <d v="2026-10-01T00:00:00"/>
    <n v="5"/>
    <n v="7"/>
  </r>
  <r>
    <d v="2026-10-01T07:42:35"/>
    <s v="Chapter_Events_Report"/>
    <x v="309"/>
    <x v="90"/>
    <s v="NV"/>
    <s v="United States"/>
    <n v="1"/>
    <d v="2026-10-01T00:00:00"/>
    <n v="5"/>
    <n v="7"/>
  </r>
  <r>
    <d v="2026-10-01T07:43:07"/>
    <s v="Home"/>
    <x v="278"/>
    <x v="2"/>
    <s v="ID"/>
    <s v="United States"/>
    <n v="1"/>
    <d v="2026-10-01T00:00:00"/>
    <n v="5"/>
    <n v="7"/>
  </r>
  <r>
    <d v="2026-10-01T07:43:38"/>
    <s v="Chapter_Events_Report"/>
    <x v="310"/>
    <x v="17"/>
    <s v="CA"/>
    <s v="United States"/>
    <n v="1"/>
    <d v="2026-10-01T00:00:00"/>
    <n v="5"/>
    <n v="7"/>
  </r>
  <r>
    <d v="2026-10-01T07:45:40"/>
    <s v="Home"/>
    <x v="278"/>
    <x v="2"/>
    <s v="ID"/>
    <s v="United States"/>
    <n v="1"/>
    <d v="2026-10-01T00:00:00"/>
    <n v="5"/>
    <n v="7"/>
  </r>
  <r>
    <d v="2026-10-01T07:47:45"/>
    <s v="Chapter_Calendar"/>
    <x v="278"/>
    <x v="2"/>
    <s v="ID"/>
    <s v="United States"/>
    <n v="1"/>
    <d v="2026-10-01T00:00:00"/>
    <n v="5"/>
    <n v="7"/>
  </r>
  <r>
    <d v="2026-10-01T07:49:18"/>
    <s v="FAQs"/>
    <x v="60"/>
    <x v="4"/>
    <s v="ID"/>
    <s v="United States"/>
    <n v="1"/>
    <d v="2026-10-01T00:00:00"/>
    <n v="5"/>
    <n v="7"/>
  </r>
  <r>
    <d v="2026-10-01T07:49:36"/>
    <s v="FAQs"/>
    <x v="32"/>
    <x v="16"/>
    <s v="CA"/>
    <s v="United States"/>
    <n v="1"/>
    <d v="2026-10-01T00:00:00"/>
    <n v="5"/>
    <n v="7"/>
  </r>
  <r>
    <d v="2026-10-01T07:50:39"/>
    <s v="Home"/>
    <x v="32"/>
    <x v="16"/>
    <s v="CA"/>
    <s v="United States"/>
    <n v="1"/>
    <d v="2026-10-01T00:00:00"/>
    <n v="5"/>
    <n v="7"/>
  </r>
  <r>
    <d v="2026-10-01T07:56:23"/>
    <s v="Home"/>
    <x v="311"/>
    <x v="60"/>
    <s v="NY"/>
    <s v="United States"/>
    <n v="1"/>
    <d v="2026-10-01T00:00:00"/>
    <n v="5"/>
    <n v="7"/>
  </r>
  <r>
    <d v="2026-10-01T08:02:25"/>
    <s v="Home"/>
    <x v="60"/>
    <x v="4"/>
    <s v="ID"/>
    <s v="United States"/>
    <n v="1"/>
    <d v="2026-10-01T00:00:00"/>
    <n v="5"/>
    <n v="8"/>
  </r>
  <r>
    <d v="2026-10-01T08:06:16"/>
    <s v="Home"/>
    <x v="87"/>
    <x v="4"/>
    <s v="ID"/>
    <s v="United States"/>
    <n v="1"/>
    <d v="2026-10-01T00:00:00"/>
    <n v="5"/>
    <n v="8"/>
  </r>
  <r>
    <d v="2026-10-01T08:06:18"/>
    <s v="Chapter_Calendar"/>
    <x v="87"/>
    <x v="4"/>
    <s v="ID"/>
    <s v="United States"/>
    <n v="1"/>
    <d v="2026-10-01T00:00:00"/>
    <n v="5"/>
    <n v="8"/>
  </r>
  <r>
    <d v="2026-10-01T08:15:14"/>
    <s v="Chapter_Events_Report"/>
    <x v="174"/>
    <x v="3"/>
    <s v="ID"/>
    <s v="United States"/>
    <n v="1"/>
    <d v="2026-10-01T00:00:00"/>
    <n v="5"/>
    <n v="8"/>
  </r>
  <r>
    <d v="2026-10-01T08:47:11"/>
    <s v="Events"/>
    <x v="312"/>
    <x v="4"/>
    <s v="ID"/>
    <s v="United States"/>
    <n v="1"/>
    <d v="2026-10-01T00:00:00"/>
    <n v="5"/>
    <n v="8"/>
  </r>
  <r>
    <d v="2026-10-01T08:53:22"/>
    <s v="Home"/>
    <x v="312"/>
    <x v="4"/>
    <s v="ID"/>
    <s v="United States"/>
    <n v="1"/>
    <d v="2026-10-01T00:00:00"/>
    <n v="5"/>
    <n v="8"/>
  </r>
  <r>
    <d v="2026-10-01T08:54:47"/>
    <s v="Chapter_Calendar"/>
    <x v="312"/>
    <x v="4"/>
    <s v="ID"/>
    <s v="United States"/>
    <n v="1"/>
    <d v="2026-10-01T00:00:00"/>
    <n v="5"/>
    <n v="8"/>
  </r>
  <r>
    <d v="2026-10-01T08:59:33"/>
    <s v="Chapter_Events_Report"/>
    <x v="158"/>
    <x v="4"/>
    <s v="ID"/>
    <s v="United States"/>
    <n v="1"/>
    <d v="2026-10-01T00:00:00"/>
    <n v="5"/>
    <n v="8"/>
  </r>
  <r>
    <d v="2026-10-01T09:03:28"/>
    <s v="ACCP_2027"/>
    <x v="313"/>
    <x v="43"/>
    <s v="MA"/>
    <s v="United States"/>
    <n v="1"/>
    <d v="2026-10-01T00:00:00"/>
    <n v="5"/>
    <n v="9"/>
  </r>
  <r>
    <d v="2026-10-01T09:13:54"/>
    <s v="Home"/>
    <x v="43"/>
    <x v="24"/>
    <s v="ID"/>
    <s v="United States"/>
    <n v="1"/>
    <d v="2026-10-01T00:00:00"/>
    <n v="5"/>
    <n v="9"/>
  </r>
  <r>
    <d v="2026-10-01T09:13:58"/>
    <s v="Chapter_Calendar"/>
    <x v="43"/>
    <x v="24"/>
    <s v="ID"/>
    <s v="United States"/>
    <n v="1"/>
    <d v="2026-10-01T00:00:00"/>
    <n v="5"/>
    <n v="9"/>
  </r>
  <r>
    <d v="2026-10-01T09:23:05"/>
    <s v="Home"/>
    <x v="6"/>
    <x v="6"/>
    <s v="ID"/>
    <s v="United States"/>
    <n v="1"/>
    <d v="2026-10-01T00:00:00"/>
    <n v="5"/>
    <n v="9"/>
  </r>
  <r>
    <d v="2026-10-01T09:23:07"/>
    <s v="Chapter_Calendar"/>
    <x v="6"/>
    <x v="6"/>
    <s v="ID"/>
    <s v="United States"/>
    <n v="1"/>
    <d v="2026-10-01T00:00:00"/>
    <n v="5"/>
    <n v="9"/>
  </r>
  <r>
    <d v="2026-10-01T10:02:42"/>
    <s v="Cooking_Volunteers"/>
    <x v="87"/>
    <x v="4"/>
    <s v="ID"/>
    <s v="United States"/>
    <n v="1"/>
    <d v="2026-10-01T00:00:00"/>
    <n v="5"/>
    <n v="10"/>
  </r>
  <r>
    <d v="2026-10-01T10:04:10"/>
    <s v="Newsletters"/>
    <x v="87"/>
    <x v="4"/>
    <s v="ID"/>
    <s v="United States"/>
    <n v="1"/>
    <d v="2026-10-01T00:00:00"/>
    <n v="5"/>
    <n v="10"/>
  </r>
  <r>
    <d v="2026-10-01T10:08:28"/>
    <s v="Forms_n_Docs"/>
    <x v="314"/>
    <x v="4"/>
    <s v="ID"/>
    <s v="United States"/>
    <n v="1"/>
    <d v="2026-10-01T00:00:00"/>
    <n v="5"/>
    <n v="10"/>
  </r>
  <r>
    <d v="2026-10-01T10:13:24"/>
    <s v="Useful_Links"/>
    <x v="314"/>
    <x v="4"/>
    <s v="ID"/>
    <s v="United States"/>
    <n v="1"/>
    <d v="2026-10-01T00:00:00"/>
    <n v="5"/>
    <n v="10"/>
  </r>
  <r>
    <d v="2026-10-01T10:15:19"/>
    <s v="Home"/>
    <x v="314"/>
    <x v="4"/>
    <s v="ID"/>
    <s v="United States"/>
    <n v="1"/>
    <d v="2026-10-01T00:00:00"/>
    <n v="5"/>
    <n v="10"/>
  </r>
  <r>
    <d v="2026-10-01T10:15:23"/>
    <s v="Events"/>
    <x v="314"/>
    <x v="4"/>
    <s v="ID"/>
    <s v="United States"/>
    <n v="1"/>
    <d v="2026-10-01T00:00:00"/>
    <n v="5"/>
    <n v="10"/>
  </r>
  <r>
    <d v="2026-10-01T10:22:00"/>
    <s v="Chapter_Events_Report"/>
    <x v="315"/>
    <x v="40"/>
    <s v="OR"/>
    <s v="United States"/>
    <n v="1"/>
    <d v="2026-10-01T00:00:00"/>
    <n v="5"/>
    <n v="10"/>
  </r>
  <r>
    <d v="2026-10-01T11:26:54"/>
    <s v="Chapter_Events_Report"/>
    <x v="316"/>
    <x v="4"/>
    <s v="ID"/>
    <s v="United States"/>
    <n v="1"/>
    <d v="2026-10-01T00:00:00"/>
    <n v="5"/>
    <n v="11"/>
  </r>
  <r>
    <d v="2026-10-01T12:57:52"/>
    <s v="Chapter_Calendar"/>
    <x v="155"/>
    <x v="56"/>
    <s v="WA"/>
    <s v="United States"/>
    <n v="1"/>
    <d v="2026-10-01T00:00:00"/>
    <n v="5"/>
    <n v="12"/>
  </r>
  <r>
    <d v="2026-10-01T13:08:09"/>
    <s v="Chapter_Events_Report"/>
    <x v="317"/>
    <x v="91"/>
    <s v="UT"/>
    <s v="United States"/>
    <n v="1"/>
    <d v="2026-10-01T00:00:00"/>
    <n v="5"/>
    <n v="13"/>
  </r>
  <r>
    <d v="2026-10-01T13:50:19"/>
    <s v="Home"/>
    <x v="318"/>
    <x v="92"/>
    <s v="WI"/>
    <s v="United States"/>
    <n v="1"/>
    <d v="2026-10-01T00:00:00"/>
    <n v="5"/>
    <n v="13"/>
  </r>
  <r>
    <d v="2026-10-01T14:20:04"/>
    <s v="Chapter_Events_Report"/>
    <x v="319"/>
    <x v="9"/>
    <s v="UT"/>
    <s v="United States"/>
    <n v="1"/>
    <d v="2026-10-01T00:00:00"/>
    <n v="5"/>
    <n v="14"/>
  </r>
  <r>
    <d v="2026-10-01T14:25:27"/>
    <s v="Chapter_Calendar"/>
    <x v="320"/>
    <x v="4"/>
    <s v="ID"/>
    <s v="United States"/>
    <n v="1"/>
    <d v="2026-10-01T00:00:00"/>
    <n v="5"/>
    <n v="14"/>
  </r>
  <r>
    <d v="2026-10-01T14:34:14"/>
    <s v="Home"/>
    <x v="6"/>
    <x v="6"/>
    <s v="ID"/>
    <s v="United States"/>
    <n v="1"/>
    <d v="2026-10-01T00:00:00"/>
    <n v="5"/>
    <n v="14"/>
  </r>
  <r>
    <d v="2026-10-01T15:05:09"/>
    <s v="Chapter_Officers"/>
    <x v="6"/>
    <x v="6"/>
    <s v="ID"/>
    <s v="United States"/>
    <n v="1"/>
    <d v="2026-10-01T00:00:00"/>
    <n v="5"/>
    <n v="15"/>
  </r>
  <r>
    <d v="2026-10-01T15:12:59"/>
    <s v="Chapter_Calendar"/>
    <x v="6"/>
    <x v="6"/>
    <s v="ID"/>
    <s v="United States"/>
    <n v="1"/>
    <d v="2026-10-01T00:00:00"/>
    <n v="5"/>
    <n v="15"/>
  </r>
  <r>
    <d v="2026-10-01T15:19:01"/>
    <s v="Forms_n_Docs"/>
    <x v="204"/>
    <x v="28"/>
    <s v="ID"/>
    <s v="United States"/>
    <n v="1"/>
    <d v="2026-10-01T00:00:00"/>
    <n v="5"/>
    <n v="15"/>
  </r>
  <r>
    <d v="2026-10-01T15:26:36"/>
    <s v="ACCP_2027"/>
    <x v="204"/>
    <x v="28"/>
    <s v="ID"/>
    <s v="United States"/>
    <n v="1"/>
    <d v="2026-10-01T00:00:00"/>
    <n v="5"/>
    <n v="15"/>
  </r>
  <r>
    <d v="2026-10-01T15:35:27"/>
    <s v="Home"/>
    <x v="321"/>
    <x v="93"/>
    <s v="WA"/>
    <s v="United States"/>
    <n v="1"/>
    <d v="2026-10-01T00:00:00"/>
    <n v="5"/>
    <n v="15"/>
  </r>
  <r>
    <d v="2026-10-01T15:35:34"/>
    <s v="Membership"/>
    <x v="321"/>
    <x v="93"/>
    <s v="WA"/>
    <s v="United States"/>
    <n v="1"/>
    <d v="2026-10-01T00:00:00"/>
    <n v="5"/>
    <n v="15"/>
  </r>
  <r>
    <d v="2026-10-01T15:53:10"/>
    <s v="Home"/>
    <x v="322"/>
    <x v="9"/>
    <s v="UT"/>
    <s v="United States"/>
    <n v="1"/>
    <d v="2026-10-01T00:00:00"/>
    <n v="5"/>
    <n v="15"/>
  </r>
  <r>
    <d v="2026-10-01T15:54:28"/>
    <s v="Events"/>
    <x v="322"/>
    <x v="9"/>
    <s v="UT"/>
    <s v="United States"/>
    <n v="1"/>
    <d v="2026-10-01T00:00:00"/>
    <n v="5"/>
    <n v="15"/>
  </r>
  <r>
    <d v="2026-10-01T15:55:00"/>
    <s v="Chapter_Calendar"/>
    <x v="322"/>
    <x v="9"/>
    <s v="UT"/>
    <s v="United States"/>
    <n v="1"/>
    <d v="2026-10-01T00:00:00"/>
    <n v="5"/>
    <n v="15"/>
  </r>
  <r>
    <d v="2026-10-01T16:12:21"/>
    <s v="Home"/>
    <x v="323"/>
    <x v="77"/>
    <s v="WA"/>
    <s v="United States"/>
    <n v="1"/>
    <d v="2026-10-01T00:00:00"/>
    <n v="5"/>
    <n v="16"/>
  </r>
  <r>
    <d v="2026-10-01T16:33:35"/>
    <s v="Chapter_Calendar"/>
    <x v="74"/>
    <x v="39"/>
    <s v="ID"/>
    <s v="United States"/>
    <n v="1"/>
    <d v="2026-10-01T00:00:00"/>
    <n v="5"/>
    <n v="16"/>
  </r>
  <r>
    <d v="2026-10-01T16:35:44"/>
    <s v="Home"/>
    <x v="74"/>
    <x v="39"/>
    <s v="ID"/>
    <s v="United States"/>
    <n v="1"/>
    <d v="2026-10-01T00:00:00"/>
    <n v="5"/>
    <n v="16"/>
  </r>
  <r>
    <d v="2026-10-01T17:08:43"/>
    <s v="Chapter_Calendar"/>
    <x v="192"/>
    <x v="39"/>
    <s v="ID"/>
    <s v="United States"/>
    <n v="1"/>
    <d v="2026-10-01T00:00:00"/>
    <n v="5"/>
    <n v="17"/>
  </r>
  <r>
    <d v="2026-10-01T17:50:34"/>
    <s v="Chapter_Events_Report"/>
    <x v="324"/>
    <x v="63"/>
    <s v="NV"/>
    <s v="United States"/>
    <n v="1"/>
    <d v="2026-10-01T00:00:00"/>
    <n v="5"/>
    <n v="17"/>
  </r>
  <r>
    <d v="2026-10-01T18:37:10"/>
    <s v="Chapter_Calendar"/>
    <x v="325"/>
    <x v="4"/>
    <s v="ID"/>
    <s v="United States"/>
    <n v="1"/>
    <d v="2026-10-01T00:00:00"/>
    <n v="5"/>
    <n v="18"/>
  </r>
  <r>
    <d v="2026-10-01T19:01:20"/>
    <s v="Ride_Leads"/>
    <x v="326"/>
    <x v="0"/>
    <s v="NJ"/>
    <s v="United States"/>
    <n v="1"/>
    <d v="2026-10-01T00:00:00"/>
    <n v="5"/>
    <n v="19"/>
  </r>
  <r>
    <d v="2026-10-01T19:16:09"/>
    <s v="Home"/>
    <x v="327"/>
    <x v="3"/>
    <s v="ID"/>
    <s v="United States"/>
    <n v="1"/>
    <d v="2026-10-01T00:00:00"/>
    <n v="5"/>
    <n v="19"/>
  </r>
  <r>
    <d v="2026-10-01T21:22:02"/>
    <s v="LOH"/>
    <x v="328"/>
    <x v="22"/>
    <s v="VA"/>
    <s v="United States"/>
    <n v="1"/>
    <d v="2026-10-01T00:00:00"/>
    <n v="5"/>
    <n v="21"/>
  </r>
  <r>
    <d v="2026-10-01T21:22:12"/>
    <s v="Chapter_Events_Report"/>
    <x v="329"/>
    <x v="94"/>
    <s v="ID"/>
    <s v="United States"/>
    <n v="1"/>
    <d v="2026-10-01T00:00:00"/>
    <n v="5"/>
    <n v="21"/>
  </r>
  <r>
    <d v="2026-10-01T21:50:00"/>
    <s v="Scavenger_Hunt_n_Picnic"/>
    <x v="330"/>
    <x v="22"/>
    <s v="VA"/>
    <s v="United States"/>
    <n v="1"/>
    <d v="2026-10-01T00:00:00"/>
    <n v="5"/>
    <n v="21"/>
  </r>
  <r>
    <d v="2026-10-01T22:11:49"/>
    <s v="Chapter_Events_Report"/>
    <x v="331"/>
    <x v="28"/>
    <s v="ID"/>
    <s v="United States"/>
    <n v="1"/>
    <d v="2026-10-01T00:00:00"/>
    <n v="5"/>
    <n v="22"/>
  </r>
  <r>
    <d v="2026-10-01T22:13:16"/>
    <s v="Chapter_Events_Report"/>
    <x v="220"/>
    <x v="77"/>
    <s v="WA"/>
    <s v="United States"/>
    <n v="1"/>
    <d v="2026-10-01T00:00:00"/>
    <n v="5"/>
    <n v="22"/>
  </r>
  <r>
    <d v="2026-10-01T22:13:56"/>
    <s v="Home"/>
    <x v="332"/>
    <x v="77"/>
    <s v="WA"/>
    <s v="United States"/>
    <n v="1"/>
    <d v="2026-10-01T00:00:00"/>
    <n v="5"/>
    <n v="22"/>
  </r>
  <r>
    <d v="2026-10-01T23:59:04"/>
    <s v="Ride_Leads"/>
    <x v="333"/>
    <x v="0"/>
    <s v="NJ"/>
    <s v="United States"/>
    <n v="1"/>
    <d v="2026-10-01T00:00:00"/>
    <n v="5"/>
    <n v="23"/>
  </r>
  <r>
    <d v="2026-10-02T04:38:13"/>
    <s v="Chapter_Calendar"/>
    <x v="155"/>
    <x v="56"/>
    <s v="WA"/>
    <s v="United States"/>
    <n v="1"/>
    <d v="2026-10-02T00:00:00"/>
    <n v="6"/>
    <n v="4"/>
  </r>
  <r>
    <d v="2026-10-02T05:08:24"/>
    <s v="Home"/>
    <x v="194"/>
    <x v="3"/>
    <s v="ID"/>
    <s v="United States"/>
    <n v="1"/>
    <d v="2026-10-02T00:00:00"/>
    <n v="6"/>
    <n v="5"/>
  </r>
  <r>
    <d v="2026-10-02T05:08:28"/>
    <s v="Chapter_Calendar"/>
    <x v="194"/>
    <x v="3"/>
    <s v="ID"/>
    <s v="United States"/>
    <n v="1"/>
    <d v="2026-10-02T00:00:00"/>
    <n v="6"/>
    <n v="5"/>
  </r>
  <r>
    <d v="2026-10-02T08:08:20"/>
    <s v="Home"/>
    <x v="34"/>
    <x v="4"/>
    <s v="ID"/>
    <s v="United States"/>
    <n v="1"/>
    <d v="2026-10-02T00:00:00"/>
    <n v="6"/>
    <n v="8"/>
  </r>
  <r>
    <d v="2026-10-02T08:12:55"/>
    <s v="photos_n_videos"/>
    <x v="34"/>
    <x v="4"/>
    <s v="ID"/>
    <s v="United States"/>
    <n v="1"/>
    <d v="2026-10-02T00:00:00"/>
    <n v="6"/>
    <n v="8"/>
  </r>
  <r>
    <d v="2026-10-02T08:24:32"/>
    <s v="photos_n_videos"/>
    <x v="286"/>
    <x v="4"/>
    <s v="ID"/>
    <s v="United States"/>
    <n v="1"/>
    <d v="2026-10-02T00:00:00"/>
    <n v="6"/>
    <n v="8"/>
  </r>
  <r>
    <d v="2026-10-02T08:25:11"/>
    <s v="Chapter_Calendar"/>
    <x v="286"/>
    <x v="4"/>
    <s v="ID"/>
    <s v="United States"/>
    <n v="1"/>
    <d v="2026-10-02T00:00:00"/>
    <n v="6"/>
    <n v="8"/>
  </r>
  <r>
    <d v="2026-10-02T08:26:53"/>
    <s v="Home"/>
    <x v="286"/>
    <x v="4"/>
    <s v="ID"/>
    <s v="United States"/>
    <n v="1"/>
    <d v="2026-10-02T00:00:00"/>
    <n v="6"/>
    <n v="8"/>
  </r>
  <r>
    <d v="2026-10-02T08:59:03"/>
    <s v="Events"/>
    <x v="334"/>
    <x v="2"/>
    <s v="ID"/>
    <s v="United States"/>
    <n v="1"/>
    <d v="2026-10-02T00:00:00"/>
    <n v="6"/>
    <n v="8"/>
  </r>
  <r>
    <d v="2026-10-02T08:59:38"/>
    <s v="National_HOG_Challenges"/>
    <x v="334"/>
    <x v="2"/>
    <s v="ID"/>
    <s v="United States"/>
    <n v="1"/>
    <d v="2026-10-02T00:00:00"/>
    <n v="6"/>
    <n v="8"/>
  </r>
  <r>
    <d v="2026-10-02T08:59:54"/>
    <s v="FAQs"/>
    <x v="334"/>
    <x v="2"/>
    <s v="ID"/>
    <s v="United States"/>
    <n v="1"/>
    <d v="2026-10-02T00:00:00"/>
    <n v="6"/>
    <n v="8"/>
  </r>
  <r>
    <d v="2026-10-02T09:00:13"/>
    <s v="Chapter_Events_Report"/>
    <x v="334"/>
    <x v="2"/>
    <s v="ID"/>
    <s v="United States"/>
    <n v="1"/>
    <d v="2026-10-02T00:00:00"/>
    <n v="6"/>
    <n v="9"/>
  </r>
  <r>
    <d v="2026-10-02T09:52:14"/>
    <s v="Chapter_Calendar"/>
    <x v="335"/>
    <x v="4"/>
    <s v="ID"/>
    <s v="United States"/>
    <n v="1"/>
    <d v="2026-10-02T00:00:00"/>
    <n v="6"/>
    <n v="9"/>
  </r>
  <r>
    <d v="2026-10-02T10:03:12"/>
    <s v="Membership"/>
    <x v="96"/>
    <x v="45"/>
    <s v="MS"/>
    <s v="United States"/>
    <n v="1"/>
    <d v="2026-10-02T00:00:00"/>
    <n v="6"/>
    <n v="10"/>
  </r>
  <r>
    <d v="2026-10-02T10:48:39"/>
    <s v="Events"/>
    <x v="63"/>
    <x v="2"/>
    <s v="ID"/>
    <s v="United States"/>
    <n v="1"/>
    <d v="2026-10-02T00:00:00"/>
    <n v="6"/>
    <n v="10"/>
  </r>
  <r>
    <d v="2026-10-02T11:13:03"/>
    <s v="Home"/>
    <x v="100"/>
    <x v="3"/>
    <s v="ID"/>
    <s v="United States"/>
    <n v="1"/>
    <d v="2026-10-02T00:00:00"/>
    <n v="6"/>
    <n v="11"/>
  </r>
  <r>
    <d v="2026-10-02T11:13:07"/>
    <s v="Events"/>
    <x v="100"/>
    <x v="3"/>
    <s v="ID"/>
    <s v="United States"/>
    <n v="1"/>
    <d v="2026-10-02T00:00:00"/>
    <n v="6"/>
    <n v="11"/>
  </r>
  <r>
    <d v="2026-10-02T11:14:54"/>
    <s v="Chapter_Calendar"/>
    <x v="100"/>
    <x v="3"/>
    <s v="ID"/>
    <s v="United States"/>
    <n v="1"/>
    <d v="2026-10-02T00:00:00"/>
    <n v="6"/>
    <n v="11"/>
  </r>
  <r>
    <d v="2026-10-02T11:39:56"/>
    <s v="Forms_n_Docs"/>
    <x v="336"/>
    <x v="11"/>
    <s v="CA"/>
    <s v="United States"/>
    <n v="1"/>
    <d v="2026-10-02T00:00:00"/>
    <n v="6"/>
    <n v="11"/>
  </r>
  <r>
    <d v="2026-10-02T15:17:02"/>
    <s v="Chapter_Calendar"/>
    <x v="337"/>
    <x v="2"/>
    <s v="ID"/>
    <s v="United States"/>
    <n v="1"/>
    <d v="2026-10-02T00:00:00"/>
    <n v="6"/>
    <n v="15"/>
  </r>
  <r>
    <d v="2026-10-02T15:49:52"/>
    <s v="Home"/>
    <x v="44"/>
    <x v="4"/>
    <s v="ID"/>
    <s v="United States"/>
    <n v="1"/>
    <d v="2026-10-02T00:00:00"/>
    <n v="6"/>
    <n v="15"/>
  </r>
  <r>
    <d v="2026-10-02T15:49:55"/>
    <s v="Chapter_Calendar"/>
    <x v="44"/>
    <x v="4"/>
    <s v="ID"/>
    <s v="United States"/>
    <n v="1"/>
    <d v="2026-10-02T00:00:00"/>
    <n v="6"/>
    <n v="15"/>
  </r>
  <r>
    <d v="2026-10-02T15:50:12"/>
    <s v="Events"/>
    <x v="286"/>
    <x v="4"/>
    <s v="ID"/>
    <s v="United States"/>
    <n v="1"/>
    <d v="2026-10-02T00:00:00"/>
    <n v="6"/>
    <n v="15"/>
  </r>
  <r>
    <d v="2026-10-02T15:50:35"/>
    <s v="Chapter_Calendar"/>
    <x v="286"/>
    <x v="4"/>
    <s v="ID"/>
    <s v="United States"/>
    <n v="1"/>
    <d v="2026-10-02T00:00:00"/>
    <n v="6"/>
    <n v="15"/>
  </r>
  <r>
    <d v="2026-10-02T15:56:59"/>
    <s v="Home"/>
    <x v="34"/>
    <x v="4"/>
    <s v="ID"/>
    <s v="United States"/>
    <n v="1"/>
    <d v="2026-10-02T00:00:00"/>
    <n v="6"/>
    <n v="15"/>
  </r>
  <r>
    <d v="2026-10-02T15:57:22"/>
    <s v="Chapter_Calendar"/>
    <x v="34"/>
    <x v="4"/>
    <s v="ID"/>
    <s v="United States"/>
    <n v="1"/>
    <d v="2026-10-02T00:00:00"/>
    <n v="6"/>
    <n v="15"/>
  </r>
  <r>
    <d v="2026-10-02T16:05:46"/>
    <s v="Membership"/>
    <x v="338"/>
    <x v="73"/>
    <s v="GA"/>
    <s v="United States"/>
    <n v="1"/>
    <d v="2026-10-02T00:00:00"/>
    <n v="6"/>
    <n v="16"/>
  </r>
  <r>
    <d v="2026-10-02T17:15:54"/>
    <s v="Chapter_Events_Report"/>
    <x v="339"/>
    <x v="39"/>
    <s v="ID"/>
    <s v="United States"/>
    <n v="1"/>
    <d v="2026-10-02T00:00:00"/>
    <n v="6"/>
    <n v="17"/>
  </r>
  <r>
    <d v="2026-10-02T17:38:18"/>
    <s v="Home"/>
    <x v="177"/>
    <x v="18"/>
    <s v="ID"/>
    <s v="United States"/>
    <n v="1"/>
    <d v="2026-10-02T00:00:00"/>
    <n v="6"/>
    <n v="17"/>
  </r>
  <r>
    <d v="2026-10-02T17:39:02"/>
    <s v="Events"/>
    <x v="320"/>
    <x v="4"/>
    <s v="ID"/>
    <s v="United States"/>
    <n v="1"/>
    <d v="2026-10-02T00:00:00"/>
    <n v="6"/>
    <n v="17"/>
  </r>
  <r>
    <d v="2026-10-02T17:39:05"/>
    <s v="Chapter_Calendar"/>
    <x v="177"/>
    <x v="18"/>
    <s v="ID"/>
    <s v="United States"/>
    <n v="1"/>
    <d v="2026-10-02T00:00:00"/>
    <n v="6"/>
    <n v="17"/>
  </r>
  <r>
    <d v="2026-10-02T17:39:05"/>
    <s v="Events"/>
    <x v="340"/>
    <x v="59"/>
    <s v="IL"/>
    <s v="United States"/>
    <n v="1"/>
    <d v="2026-10-02T00:00:00"/>
    <n v="6"/>
    <n v="17"/>
  </r>
  <r>
    <d v="2026-10-02T17:39:12"/>
    <s v="Home"/>
    <x v="341"/>
    <x v="17"/>
    <s v="CA"/>
    <s v="United States"/>
    <n v="1"/>
    <d v="2026-10-02T00:00:00"/>
    <n v="6"/>
    <n v="17"/>
  </r>
  <r>
    <d v="2026-10-02T17:39:15"/>
    <s v="Chapter_Calendar"/>
    <x v="342"/>
    <x v="95"/>
    <s v="SP"/>
    <s v="Brazil"/>
    <n v="1"/>
    <d v="2026-10-02T00:00:00"/>
    <n v="6"/>
    <n v="17"/>
  </r>
  <r>
    <d v="2026-10-02T17:39:21"/>
    <s v="Home"/>
    <x v="144"/>
    <x v="34"/>
    <s v="NC"/>
    <s v="United States"/>
    <n v="1"/>
    <d v="2026-10-02T00:00:00"/>
    <n v="6"/>
    <n v="17"/>
  </r>
  <r>
    <d v="2026-10-02T17:44:55"/>
    <s v="photos_n_videos"/>
    <x v="177"/>
    <x v="18"/>
    <s v="ID"/>
    <s v="United States"/>
    <n v="1"/>
    <d v="2026-10-02T00:00:00"/>
    <n v="6"/>
    <n v="17"/>
  </r>
  <r>
    <d v="2026-10-02T17:50:57"/>
    <s v="Chapter_Events_Report"/>
    <x v="85"/>
    <x v="4"/>
    <s v="ID"/>
    <s v="United States"/>
    <n v="1"/>
    <d v="2026-10-02T00:00:00"/>
    <n v="6"/>
    <n v="17"/>
  </r>
  <r>
    <d v="2026-10-02T17:51:10"/>
    <s v="Chapter_Events_Report"/>
    <x v="233"/>
    <x v="77"/>
    <s v="WA"/>
    <s v="United States"/>
    <n v="1"/>
    <d v="2026-10-02T00:00:00"/>
    <n v="6"/>
    <n v="17"/>
  </r>
  <r>
    <d v="2026-10-02T17:52:05"/>
    <s v="Home"/>
    <x v="233"/>
    <x v="77"/>
    <s v="WA"/>
    <s v="United States"/>
    <n v="1"/>
    <d v="2026-10-02T00:00:00"/>
    <n v="6"/>
    <n v="17"/>
  </r>
  <r>
    <d v="2026-10-02T18:10:20"/>
    <s v="Chapter_Events_Report"/>
    <x v="343"/>
    <x v="2"/>
    <s v="ID"/>
    <s v="United States"/>
    <n v="1"/>
    <d v="2026-10-02T00:00:00"/>
    <n v="6"/>
    <n v="18"/>
  </r>
  <r>
    <d v="2026-10-02T18:17:20"/>
    <s v="Chapter_Calendar"/>
    <x v="344"/>
    <x v="17"/>
    <s v="CA"/>
    <s v="United States"/>
    <n v="1"/>
    <d v="2026-10-02T00:00:00"/>
    <n v="6"/>
    <n v="18"/>
  </r>
  <r>
    <d v="2026-10-02T18:26:31"/>
    <s v="Membership"/>
    <x v="204"/>
    <x v="28"/>
    <s v="ID"/>
    <s v="United States"/>
    <n v="1"/>
    <d v="2026-10-02T00:00:00"/>
    <n v="6"/>
    <n v="18"/>
  </r>
  <r>
    <d v="2026-10-02T18:39:40"/>
    <s v="Useful_Links"/>
    <x v="204"/>
    <x v="28"/>
    <s v="ID"/>
    <s v="United States"/>
    <n v="1"/>
    <d v="2026-10-02T00:00:00"/>
    <n v="6"/>
    <n v="18"/>
  </r>
  <r>
    <d v="2026-10-02T18:52:43"/>
    <s v="Chapter_Calendar"/>
    <x v="169"/>
    <x v="4"/>
    <s v="ID"/>
    <s v="United States"/>
    <n v="1"/>
    <d v="2026-10-02T00:00:00"/>
    <n v="6"/>
    <n v="18"/>
  </r>
  <r>
    <d v="2026-10-02T19:03:09"/>
    <s v="Home"/>
    <x v="24"/>
    <x v="11"/>
    <s v="CA"/>
    <s v="United States"/>
    <n v="1"/>
    <d v="2026-10-02T00:00:00"/>
    <n v="6"/>
    <n v="19"/>
  </r>
  <r>
    <d v="2026-10-02T19:03:13"/>
    <s v="Chapter_Calendar"/>
    <x v="24"/>
    <x v="11"/>
    <s v="CA"/>
    <s v="United States"/>
    <n v="1"/>
    <d v="2026-10-02T00:00:00"/>
    <n v="6"/>
    <n v="19"/>
  </r>
  <r>
    <d v="2026-10-02T19:07:32"/>
    <s v="Useful_Links"/>
    <x v="204"/>
    <x v="28"/>
    <s v="ID"/>
    <s v="United States"/>
    <n v="1"/>
    <d v="2026-10-02T00:00:00"/>
    <n v="6"/>
    <n v="19"/>
  </r>
  <r>
    <d v="2026-10-02T19:08:35"/>
    <s v="FAQs"/>
    <x v="192"/>
    <x v="39"/>
    <s v="ID"/>
    <s v="United States"/>
    <n v="1"/>
    <d v="2026-10-02T00:00:00"/>
    <n v="6"/>
    <n v="19"/>
  </r>
  <r>
    <d v="2026-10-02T19:08:47"/>
    <s v="Home"/>
    <x v="204"/>
    <x v="28"/>
    <s v="ID"/>
    <s v="United States"/>
    <n v="1"/>
    <d v="2026-10-02T00:00:00"/>
    <n v="6"/>
    <n v="19"/>
  </r>
  <r>
    <d v="2026-10-02T19:10:18"/>
    <s v="Home"/>
    <x v="192"/>
    <x v="39"/>
    <s v="ID"/>
    <s v="United States"/>
    <n v="1"/>
    <d v="2026-10-02T00:00:00"/>
    <n v="6"/>
    <n v="19"/>
  </r>
  <r>
    <d v="2026-10-02T19:10:32"/>
    <s v="Chapter_Calendar"/>
    <x v="192"/>
    <x v="39"/>
    <s v="ID"/>
    <s v="United States"/>
    <n v="1"/>
    <d v="2026-10-02T00:00:00"/>
    <n v="6"/>
    <n v="19"/>
  </r>
  <r>
    <d v="2026-10-02T19:13:24"/>
    <s v="Events"/>
    <x v="192"/>
    <x v="39"/>
    <s v="ID"/>
    <s v="United States"/>
    <n v="1"/>
    <d v="2026-10-02T00:00:00"/>
    <n v="6"/>
    <n v="19"/>
  </r>
  <r>
    <d v="2026-10-02T19:15:09"/>
    <s v="ACCP_2027"/>
    <x v="192"/>
    <x v="39"/>
    <s v="ID"/>
    <s v="United States"/>
    <n v="1"/>
    <d v="2026-10-02T00:00:00"/>
    <n v="6"/>
    <n v="19"/>
  </r>
  <r>
    <d v="2026-10-02T19:16:56"/>
    <s v="photos_n_videos"/>
    <x v="192"/>
    <x v="39"/>
    <s v="ID"/>
    <s v="United States"/>
    <n v="1"/>
    <d v="2026-10-02T00:00:00"/>
    <n v="6"/>
    <n v="19"/>
  </r>
  <r>
    <d v="2026-10-02T19:25:21"/>
    <s v="National_HOG_Challenges"/>
    <x v="192"/>
    <x v="39"/>
    <s v="ID"/>
    <s v="United States"/>
    <n v="1"/>
    <d v="2026-10-02T00:00:00"/>
    <n v="6"/>
    <n v="19"/>
  </r>
  <r>
    <d v="2026-10-02T19:39:16"/>
    <s v="Events"/>
    <x v="13"/>
    <x v="3"/>
    <s v="ID"/>
    <s v="United States"/>
    <n v="1"/>
    <d v="2026-10-02T00:00:00"/>
    <n v="6"/>
    <n v="19"/>
  </r>
  <r>
    <d v="2026-10-02T19:44:25"/>
    <s v="Chapter_Calendar"/>
    <x v="204"/>
    <x v="28"/>
    <s v="ID"/>
    <s v="United States"/>
    <n v="1"/>
    <d v="2026-10-02T00:00:00"/>
    <n v="6"/>
    <n v="19"/>
  </r>
  <r>
    <d v="2026-10-02T20:10:17"/>
    <s v="Home"/>
    <x v="286"/>
    <x v="4"/>
    <s v="ID"/>
    <s v="United States"/>
    <n v="1"/>
    <d v="2026-10-02T00:00:00"/>
    <n v="6"/>
    <n v="20"/>
  </r>
  <r>
    <d v="2026-10-02T20:10:19"/>
    <s v="Chapter_Calendar"/>
    <x v="286"/>
    <x v="4"/>
    <s v="ID"/>
    <s v="United States"/>
    <n v="1"/>
    <d v="2026-10-02T00:00:00"/>
    <n v="6"/>
    <n v="20"/>
  </r>
  <r>
    <d v="2026-10-02T20:12:25"/>
    <s v="Chapter_Calendar"/>
    <x v="269"/>
    <x v="66"/>
    <s v="AL"/>
    <s v="United States"/>
    <n v="1"/>
    <d v="2026-10-02T00:00:00"/>
    <n v="6"/>
    <n v="20"/>
  </r>
  <r>
    <d v="2026-10-02T20:35:25"/>
    <s v="Home"/>
    <x v="269"/>
    <x v="66"/>
    <s v="AL"/>
    <s v="United States"/>
    <n v="1"/>
    <d v="2026-10-02T00:00:00"/>
    <n v="6"/>
    <n v="20"/>
  </r>
  <r>
    <d v="2026-10-02T20:45:53"/>
    <s v="About_Us"/>
    <x v="345"/>
    <x v="4"/>
    <s v="ID"/>
    <s v="United States"/>
    <n v="1"/>
    <d v="2026-10-02T00:00:00"/>
    <n v="6"/>
    <n v="20"/>
  </r>
  <r>
    <d v="2026-10-02T20:47:12"/>
    <s v="Chapter_Calendar"/>
    <x v="345"/>
    <x v="4"/>
    <s v="ID"/>
    <s v="United States"/>
    <n v="1"/>
    <d v="2026-10-02T00:00:00"/>
    <n v="6"/>
    <n v="20"/>
  </r>
  <r>
    <d v="2026-10-02T21:19:34"/>
    <s v="Home"/>
    <x v="177"/>
    <x v="18"/>
    <s v="ID"/>
    <s v="United States"/>
    <n v="1"/>
    <d v="2026-10-02T00:00:00"/>
    <n v="6"/>
    <n v="21"/>
  </r>
  <r>
    <d v="2026-10-02T21:30:06"/>
    <s v="Home"/>
    <x v="288"/>
    <x v="2"/>
    <s v="ID"/>
    <s v="United States"/>
    <n v="1"/>
    <d v="2026-10-02T00:00:00"/>
    <n v="6"/>
    <n v="21"/>
  </r>
  <r>
    <d v="2026-10-02T21:30:12"/>
    <s v="Events"/>
    <x v="288"/>
    <x v="2"/>
    <s v="ID"/>
    <s v="United States"/>
    <n v="1"/>
    <d v="2026-10-02T00:00:00"/>
    <n v="6"/>
    <n v="21"/>
  </r>
  <r>
    <d v="2026-10-02T21:30:56"/>
    <s v="Chapter_Calendar"/>
    <x v="288"/>
    <x v="2"/>
    <s v="ID"/>
    <s v="United States"/>
    <n v="1"/>
    <d v="2026-10-02T00:00:00"/>
    <n v="6"/>
    <n v="21"/>
  </r>
  <r>
    <d v="2026-10-02T22:09:38"/>
    <s v="Home"/>
    <x v="94"/>
    <x v="28"/>
    <s v="ID"/>
    <s v="United States"/>
    <n v="1"/>
    <d v="2026-10-02T00:00:00"/>
    <n v="6"/>
    <n v="22"/>
  </r>
  <r>
    <d v="2026-10-02T22:09:41"/>
    <s v="Chapter_Calendar"/>
    <x v="94"/>
    <x v="28"/>
    <s v="ID"/>
    <s v="United States"/>
    <n v="1"/>
    <d v="2026-10-02T00:00:00"/>
    <n v="6"/>
    <n v="22"/>
  </r>
  <r>
    <d v="2026-10-02T22:16:42"/>
    <s v="ACCP_2027"/>
    <x v="346"/>
    <x v="16"/>
    <s v="CA"/>
    <s v="United States"/>
    <n v="1"/>
    <d v="2026-10-02T00:00:00"/>
    <n v="6"/>
    <n v="22"/>
  </r>
  <r>
    <d v="2026-10-02T23:53:16"/>
    <s v="Chapter_Officers"/>
    <x v="347"/>
    <x v="77"/>
    <s v="WA"/>
    <s v="United States"/>
    <n v="1"/>
    <d v="2026-10-02T00:00:00"/>
    <n v="6"/>
    <n v="23"/>
  </r>
  <r>
    <d v="2026-10-03T06:11:51"/>
    <s v="Ride_Leads"/>
    <x v="286"/>
    <x v="4"/>
    <s v="ID"/>
    <s v="United States"/>
    <n v="1"/>
    <d v="2026-10-03T00:00:00"/>
    <n v="7"/>
    <n v="6"/>
  </r>
  <r>
    <d v="2026-10-03T06:12:51"/>
    <s v="Rides_n_GPX_Files"/>
    <x v="286"/>
    <x v="4"/>
    <s v="ID"/>
    <s v="United States"/>
    <n v="1"/>
    <d v="2026-10-03T00:00:00"/>
    <n v="7"/>
    <n v="6"/>
  </r>
  <r>
    <d v="2026-10-03T06:15:17"/>
    <s v="Biker_BFast_Volunteers"/>
    <x v="286"/>
    <x v="4"/>
    <s v="ID"/>
    <s v="United States"/>
    <n v="1"/>
    <d v="2026-10-03T00:00:00"/>
    <n v="7"/>
    <n v="6"/>
  </r>
  <r>
    <d v="2026-10-03T07:17:03"/>
    <s v="Useful_Links"/>
    <x v="286"/>
    <x v="4"/>
    <s v="ID"/>
    <s v="United States"/>
    <n v="1"/>
    <d v="2026-10-03T00:00:00"/>
    <n v="7"/>
    <n v="7"/>
  </r>
  <r>
    <d v="2026-10-03T08:08:34"/>
    <s v="Chapter_Calendar"/>
    <x v="64"/>
    <x v="3"/>
    <s v="ID"/>
    <s v="United States"/>
    <n v="1"/>
    <d v="2026-10-03T00:00:00"/>
    <n v="7"/>
    <n v="8"/>
  </r>
  <r>
    <d v="2026-10-03T08:10:30"/>
    <s v="Home"/>
    <x v="63"/>
    <x v="2"/>
    <s v="ID"/>
    <s v="United States"/>
    <n v="1"/>
    <d v="2026-10-03T00:00:00"/>
    <n v="7"/>
    <n v="8"/>
  </r>
  <r>
    <d v="2026-10-03T09:05:16"/>
    <s v="Home"/>
    <x v="348"/>
    <x v="96"/>
    <s v="NV"/>
    <s v="United States"/>
    <n v="1"/>
    <d v="2026-10-03T00:00:00"/>
    <n v="7"/>
    <n v="9"/>
  </r>
  <r>
    <d v="2026-10-03T10:20:33"/>
    <s v="Forms_n_Docs"/>
    <x v="349"/>
    <x v="22"/>
    <s v="VA"/>
    <s v="United States"/>
    <n v="1"/>
    <d v="2026-10-03T00:00:00"/>
    <n v="7"/>
    <n v="10"/>
  </r>
  <r>
    <d v="2026-10-03T10:36:35"/>
    <s v="Home"/>
    <x v="96"/>
    <x v="45"/>
    <s v="MS"/>
    <s v="United States"/>
    <n v="1"/>
    <d v="2026-10-03T00:00:00"/>
    <n v="7"/>
    <n v="10"/>
  </r>
  <r>
    <d v="2026-10-03T10:36:38"/>
    <s v="Chapter_Calendar"/>
    <x v="96"/>
    <x v="45"/>
    <s v="MS"/>
    <s v="United States"/>
    <n v="1"/>
    <d v="2026-10-03T00:00:00"/>
    <n v="7"/>
    <n v="10"/>
  </r>
  <r>
    <d v="2026-10-03T10:57:09"/>
    <s v="Chapter_Events_Report"/>
    <x v="343"/>
    <x v="2"/>
    <s v="ID"/>
    <s v="United States"/>
    <n v="1"/>
    <d v="2026-10-03T00:00:00"/>
    <n v="7"/>
    <n v="10"/>
  </r>
  <r>
    <d v="2026-10-03T10:57:13"/>
    <s v="Chapter_Events_Report"/>
    <x v="350"/>
    <x v="47"/>
    <s v="SC"/>
    <s v="United States"/>
    <n v="1"/>
    <d v="2026-10-03T00:00:00"/>
    <n v="7"/>
    <n v="10"/>
  </r>
  <r>
    <d v="2026-10-03T10:57:20"/>
    <s v="Home"/>
    <x v="351"/>
    <x v="47"/>
    <s v="SC"/>
    <s v="United States"/>
    <n v="1"/>
    <d v="2026-10-03T00:00:00"/>
    <n v="7"/>
    <n v="10"/>
  </r>
  <r>
    <d v="2026-10-03T11:58:31"/>
    <s v="About_Us"/>
    <x v="352"/>
    <x v="22"/>
    <s v="VA"/>
    <s v="United States"/>
    <n v="1"/>
    <d v="2026-10-03T00:00:00"/>
    <n v="7"/>
    <n v="11"/>
  </r>
  <r>
    <d v="2026-10-03T12:18:04"/>
    <s v="Chapter_Calendar"/>
    <x v="331"/>
    <x v="28"/>
    <s v="ID"/>
    <s v="United States"/>
    <n v="1"/>
    <d v="2026-10-03T00:00:00"/>
    <n v="7"/>
    <n v="12"/>
  </r>
  <r>
    <d v="2026-10-03T12:31:59"/>
    <s v="Home"/>
    <x v="353"/>
    <x v="97"/>
    <s v="CA"/>
    <s v="United States"/>
    <n v="1"/>
    <d v="2026-10-03T00:00:00"/>
    <n v="7"/>
    <n v="12"/>
  </r>
  <r>
    <d v="2026-10-03T12:32:05"/>
    <s v="Chapter_Calendar"/>
    <x v="353"/>
    <x v="97"/>
    <s v="CA"/>
    <s v="United States"/>
    <n v="1"/>
    <d v="2026-10-03T00:00:00"/>
    <n v="7"/>
    <n v="12"/>
  </r>
  <r>
    <d v="2026-10-03T13:11:06"/>
    <s v="Home"/>
    <x v="354"/>
    <x v="65"/>
    <s v="ID"/>
    <s v="United States"/>
    <n v="1"/>
    <d v="2026-10-03T00:00:00"/>
    <n v="7"/>
    <n v="13"/>
  </r>
  <r>
    <d v="2026-10-03T13:11:12"/>
    <s v="Events"/>
    <x v="354"/>
    <x v="65"/>
    <s v="ID"/>
    <s v="United States"/>
    <n v="1"/>
    <d v="2026-10-03T00:00:00"/>
    <n v="7"/>
    <n v="13"/>
  </r>
  <r>
    <d v="2026-10-03T13:11:35"/>
    <s v="Chapter_Calendar"/>
    <x v="354"/>
    <x v="65"/>
    <s v="ID"/>
    <s v="United States"/>
    <n v="1"/>
    <d v="2026-10-03T00:00:00"/>
    <n v="7"/>
    <n v="13"/>
  </r>
  <r>
    <d v="2026-10-03T13:47:27"/>
    <s v="Home"/>
    <x v="355"/>
    <x v="51"/>
    <s v="ID"/>
    <s v="United States"/>
    <n v="1"/>
    <d v="2026-10-03T00:00:00"/>
    <n v="7"/>
    <n v="13"/>
  </r>
  <r>
    <d v="2026-10-03T13:47:31"/>
    <s v="Events"/>
    <x v="355"/>
    <x v="51"/>
    <s v="ID"/>
    <s v="United States"/>
    <n v="1"/>
    <d v="2026-10-03T00:00:00"/>
    <n v="7"/>
    <n v="13"/>
  </r>
  <r>
    <d v="2026-10-03T13:47:35"/>
    <s v="Chapter_Calendar"/>
    <x v="355"/>
    <x v="51"/>
    <s v="ID"/>
    <s v="United States"/>
    <n v="1"/>
    <d v="2026-10-03T00:00:00"/>
    <n v="7"/>
    <n v="13"/>
  </r>
  <r>
    <d v="2026-10-03T14:07:14"/>
    <s v="Home"/>
    <x v="356"/>
    <x v="17"/>
    <s v="CA"/>
    <s v="United States"/>
    <n v="1"/>
    <d v="2026-10-03T00:00:00"/>
    <n v="7"/>
    <n v="14"/>
  </r>
  <r>
    <d v="2026-10-03T15:06:54"/>
    <s v="Friendsgiving_Dish_Schedule"/>
    <x v="357"/>
    <x v="4"/>
    <s v="ID"/>
    <s v="United States"/>
    <n v="1"/>
    <d v="2026-10-03T00:00:00"/>
    <n v="7"/>
    <n v="15"/>
  </r>
  <r>
    <d v="2026-10-03T15:16:54"/>
    <s v="Home"/>
    <x v="358"/>
    <x v="22"/>
    <s v="VA"/>
    <s v="United States"/>
    <n v="1"/>
    <d v="2026-10-03T00:00:00"/>
    <n v="7"/>
    <n v="15"/>
  </r>
  <r>
    <d v="2026-10-03T15:24:59"/>
    <s v="History"/>
    <x v="169"/>
    <x v="4"/>
    <s v="ID"/>
    <s v="United States"/>
    <n v="1"/>
    <d v="2026-10-03T00:00:00"/>
    <n v="7"/>
    <n v="15"/>
  </r>
  <r>
    <d v="2026-10-03T15:26:09"/>
    <s v="Home"/>
    <x v="359"/>
    <x v="4"/>
    <s v="ID"/>
    <s v="United States"/>
    <n v="1"/>
    <d v="2026-10-03T00:00:00"/>
    <n v="7"/>
    <n v="15"/>
  </r>
  <r>
    <d v="2026-10-03T15:26:12"/>
    <s v="Chapter_Officers"/>
    <x v="169"/>
    <x v="4"/>
    <s v="ID"/>
    <s v="United States"/>
    <n v="1"/>
    <d v="2026-10-03T00:00:00"/>
    <n v="7"/>
    <n v="15"/>
  </r>
  <r>
    <d v="2026-10-03T15:30:47"/>
    <s v="Chapter_Officers"/>
    <x v="360"/>
    <x v="22"/>
    <s v="VA"/>
    <s v="United States"/>
    <n v="1"/>
    <d v="2026-10-03T00:00:00"/>
    <n v="7"/>
    <n v="15"/>
  </r>
  <r>
    <d v="2026-10-03T15:50:19"/>
    <s v="ACCP_2027"/>
    <x v="288"/>
    <x v="2"/>
    <s v="ID"/>
    <s v="United States"/>
    <n v="1"/>
    <d v="2026-10-03T00:00:00"/>
    <n v="7"/>
    <n v="15"/>
  </r>
  <r>
    <d v="2026-10-03T15:51:38"/>
    <s v="Chapter_Calendar"/>
    <x v="288"/>
    <x v="2"/>
    <s v="ID"/>
    <s v="United States"/>
    <n v="1"/>
    <d v="2026-10-03T00:00:00"/>
    <n v="7"/>
    <n v="15"/>
  </r>
  <r>
    <d v="2026-10-03T15:53:26"/>
    <s v="Membership"/>
    <x v="361"/>
    <x v="2"/>
    <s v="ID"/>
    <s v="United States"/>
    <n v="1"/>
    <d v="2026-10-03T00:00:00"/>
    <n v="7"/>
    <n v="15"/>
  </r>
  <r>
    <d v="2026-10-03T16:00:03"/>
    <s v="Home"/>
    <x v="169"/>
    <x v="4"/>
    <s v="ID"/>
    <s v="United States"/>
    <n v="1"/>
    <d v="2026-10-03T00:00:00"/>
    <n v="7"/>
    <n v="16"/>
  </r>
  <r>
    <d v="2026-10-03T16:09:34"/>
    <s v="Chapter_Calendar"/>
    <x v="169"/>
    <x v="4"/>
    <s v="ID"/>
    <s v="United States"/>
    <n v="1"/>
    <d v="2026-10-03T00:00:00"/>
    <n v="7"/>
    <n v="16"/>
  </r>
  <r>
    <d v="2026-10-03T16:12:36"/>
    <s v="Chapter_Officers"/>
    <x v="169"/>
    <x v="4"/>
    <s v="ID"/>
    <s v="United States"/>
    <n v="1"/>
    <d v="2026-10-03T00:00:00"/>
    <n v="7"/>
    <n v="16"/>
  </r>
  <r>
    <d v="2026-10-03T16:38:24"/>
    <s v="Home"/>
    <x v="362"/>
    <x v="12"/>
    <s v="UT"/>
    <s v="United States"/>
    <n v="1"/>
    <d v="2026-10-03T00:00:00"/>
    <n v="7"/>
    <n v="16"/>
  </r>
  <r>
    <d v="2026-10-03T17:43:49"/>
    <s v="Home"/>
    <x v="362"/>
    <x v="12"/>
    <s v="UT"/>
    <s v="United States"/>
    <n v="1"/>
    <d v="2026-10-03T00:00:00"/>
    <n v="7"/>
    <n v="17"/>
  </r>
  <r>
    <d v="2026-10-03T18:08:53"/>
    <s v="Group_Riding_Info"/>
    <x v="64"/>
    <x v="3"/>
    <s v="ID"/>
    <s v="United States"/>
    <n v="1"/>
    <d v="2026-10-03T00:00:00"/>
    <n v="7"/>
    <n v="18"/>
  </r>
  <r>
    <d v="2026-10-03T18:09:17"/>
    <s v="Ride_Lead_Resourses"/>
    <x v="64"/>
    <x v="3"/>
    <s v="ID"/>
    <s v="United States"/>
    <n v="1"/>
    <d v="2026-10-03T00:00:00"/>
    <n v="7"/>
    <n v="18"/>
  </r>
  <r>
    <d v="2026-10-03T18:09:41"/>
    <s v="Forms_n_Docs"/>
    <x v="64"/>
    <x v="3"/>
    <s v="ID"/>
    <s v="United States"/>
    <n v="1"/>
    <d v="2026-10-03T00:00:00"/>
    <n v="7"/>
    <n v="18"/>
  </r>
  <r>
    <d v="2026-10-03T18:10:10"/>
    <s v="Chapter_Officers"/>
    <x v="64"/>
    <x v="3"/>
    <s v="ID"/>
    <s v="United States"/>
    <n v="1"/>
    <d v="2026-10-03T00:00:00"/>
    <n v="7"/>
    <n v="18"/>
  </r>
  <r>
    <d v="2026-10-03T18:11:05"/>
    <s v="ACCP_2027"/>
    <x v="64"/>
    <x v="3"/>
    <s v="ID"/>
    <s v="United States"/>
    <n v="1"/>
    <d v="2026-10-03T00:00:00"/>
    <n v="7"/>
    <n v="18"/>
  </r>
  <r>
    <d v="2026-10-03T18:11:32"/>
    <s v="Biker_Buddies_Program"/>
    <x v="64"/>
    <x v="3"/>
    <s v="ID"/>
    <s v="United States"/>
    <n v="1"/>
    <d v="2026-10-03T00:00:00"/>
    <n v="7"/>
    <n v="18"/>
  </r>
  <r>
    <d v="2026-10-03T18:13:56"/>
    <s v="photos_n_videos"/>
    <x v="64"/>
    <x v="3"/>
    <s v="ID"/>
    <s v="United States"/>
    <n v="1"/>
    <d v="2026-10-03T00:00:00"/>
    <n v="7"/>
    <n v="18"/>
  </r>
  <r>
    <d v="2026-10-03T18:20:43"/>
    <s v="About_Us"/>
    <x v="357"/>
    <x v="4"/>
    <s v="ID"/>
    <s v="United States"/>
    <n v="1"/>
    <d v="2026-10-03T00:00:00"/>
    <n v="7"/>
    <n v="18"/>
  </r>
  <r>
    <d v="2026-10-03T18:21:00"/>
    <s v="Members_Only"/>
    <x v="357"/>
    <x v="4"/>
    <s v="ID"/>
    <s v="United States"/>
    <n v="1"/>
    <d v="2026-10-03T00:00:00"/>
    <n v="7"/>
    <n v="18"/>
  </r>
  <r>
    <d v="2026-10-03T18:54:10"/>
    <s v="Home"/>
    <x v="363"/>
    <x v="4"/>
    <s v="ID"/>
    <s v="United States"/>
    <n v="1"/>
    <d v="2026-10-03T00:00:00"/>
    <n v="7"/>
    <n v="18"/>
  </r>
  <r>
    <d v="2026-10-03T19:11:07"/>
    <s v="Chapter_Events_Report"/>
    <x v="47"/>
    <x v="2"/>
    <s v="ID"/>
    <s v="United States"/>
    <n v="1"/>
    <d v="2026-10-03T00:00:00"/>
    <n v="7"/>
    <n v="19"/>
  </r>
  <r>
    <d v="2026-10-03T19:38:43"/>
    <s v="Rides_n_GPX_Files"/>
    <x v="364"/>
    <x v="9"/>
    <s v="UT"/>
    <s v="United States"/>
    <n v="1"/>
    <d v="2026-10-03T00:00:00"/>
    <n v="7"/>
    <n v="19"/>
  </r>
  <r>
    <d v="2026-10-03T19:39:21"/>
    <s v="ACCP_2027"/>
    <x v="364"/>
    <x v="9"/>
    <s v="UT"/>
    <s v="United States"/>
    <n v="1"/>
    <d v="2026-10-03T00:00:00"/>
    <n v="7"/>
    <n v="19"/>
  </r>
  <r>
    <d v="2026-10-03T19:40:07"/>
    <s v="Group_Riding"/>
    <x v="364"/>
    <x v="9"/>
    <s v="UT"/>
    <s v="United States"/>
    <n v="1"/>
    <d v="2026-10-03T00:00:00"/>
    <n v="7"/>
    <n v="19"/>
  </r>
  <r>
    <d v="2026-10-03T20:58:35"/>
    <s v="Chapter_Calendar"/>
    <x v="365"/>
    <x v="98"/>
    <s v="WA"/>
    <s v="United States"/>
    <n v="1"/>
    <d v="2026-10-03T00:00:00"/>
    <n v="7"/>
    <n v="20"/>
  </r>
  <r>
    <d v="2026-10-04T01:30:23"/>
    <s v="Forms_n_Docs"/>
    <x v="205"/>
    <x v="22"/>
    <s v="VA"/>
    <s v="United States"/>
    <n v="1"/>
    <d v="2026-10-04T00:00:00"/>
    <n v="1"/>
    <n v="1"/>
  </r>
  <r>
    <d v="2026-10-04T03:25:07"/>
    <s v="FAQs"/>
    <x v="366"/>
    <x v="49"/>
    <n v="10"/>
    <s v="Czechia"/>
    <n v="1"/>
    <d v="2026-10-04T00:00:00"/>
    <n v="1"/>
    <n v="3"/>
  </r>
  <r>
    <d v="2026-10-04T04:05:01"/>
    <s v="Home"/>
    <x v="37"/>
    <x v="20"/>
    <s v="IN"/>
    <s v="United States"/>
    <n v="1"/>
    <d v="2026-10-04T00:00:00"/>
    <n v="1"/>
    <n v="4"/>
  </r>
  <r>
    <d v="2026-10-04T04:05:10"/>
    <s v="photos_n_videos"/>
    <x v="37"/>
    <x v="20"/>
    <s v="IN"/>
    <s v="United States"/>
    <n v="1"/>
    <d v="2026-10-04T00:00:00"/>
    <n v="1"/>
    <n v="4"/>
  </r>
  <r>
    <d v="2026-10-04T04:29:54"/>
    <s v="About_Us"/>
    <x v="367"/>
    <x v="22"/>
    <s v="VA"/>
    <s v="United States"/>
    <n v="1"/>
    <d v="2026-10-04T00:00:00"/>
    <n v="1"/>
    <n v="4"/>
  </r>
  <r>
    <d v="2026-10-04T05:29:32"/>
    <s v="Chapter_Officers"/>
    <x v="368"/>
    <x v="22"/>
    <s v="VA"/>
    <s v="United States"/>
    <n v="1"/>
    <d v="2026-10-04T00:00:00"/>
    <n v="1"/>
    <n v="5"/>
  </r>
  <r>
    <d v="2026-10-04T06:11:30"/>
    <s v="Home"/>
    <x v="369"/>
    <x v="0"/>
    <s v="NJ"/>
    <s v="United States"/>
    <n v="1"/>
    <d v="2026-10-04T00:00:00"/>
    <n v="1"/>
    <n v="6"/>
  </r>
  <r>
    <d v="2026-10-04T07:34:23"/>
    <s v="Home"/>
    <x v="34"/>
    <x v="4"/>
    <s v="ID"/>
    <s v="United States"/>
    <n v="1"/>
    <d v="2026-10-04T00:00:00"/>
    <n v="1"/>
    <n v="7"/>
  </r>
  <r>
    <d v="2026-10-04T07:34:30"/>
    <s v="photos_n_videos"/>
    <x v="34"/>
    <x v="4"/>
    <s v="ID"/>
    <s v="United States"/>
    <n v="1"/>
    <d v="2026-10-04T00:00:00"/>
    <n v="1"/>
    <n v="7"/>
  </r>
  <r>
    <d v="2026-10-04T07:37:04"/>
    <s v="Chapter_Calendar"/>
    <x v="34"/>
    <x v="4"/>
    <s v="ID"/>
    <s v="United States"/>
    <n v="1"/>
    <d v="2026-10-04T00:00:00"/>
    <n v="1"/>
    <n v="7"/>
  </r>
  <r>
    <d v="2026-10-04T09:07:24"/>
    <s v="Home"/>
    <x v="53"/>
    <x v="28"/>
    <s v="ID"/>
    <s v="United States"/>
    <n v="1"/>
    <d v="2026-10-04T00:00:00"/>
    <n v="1"/>
    <n v="9"/>
  </r>
  <r>
    <d v="2026-10-04T09:07:36"/>
    <s v="photos_n_videos"/>
    <x v="53"/>
    <x v="28"/>
    <s v="ID"/>
    <s v="United States"/>
    <n v="1"/>
    <d v="2026-10-04T00:00:00"/>
    <n v="1"/>
    <n v="9"/>
  </r>
  <r>
    <d v="2026-10-04T09:08:02"/>
    <s v="Events"/>
    <x v="53"/>
    <x v="28"/>
    <s v="ID"/>
    <s v="United States"/>
    <n v="1"/>
    <d v="2026-10-04T00:00:00"/>
    <n v="1"/>
    <n v="9"/>
  </r>
  <r>
    <d v="2026-10-04T09:39:46"/>
    <s v="Home"/>
    <x v="370"/>
    <x v="9"/>
    <s v="UT"/>
    <s v="United States"/>
    <n v="1"/>
    <d v="2026-10-04T00:00:00"/>
    <n v="1"/>
    <n v="9"/>
  </r>
  <r>
    <d v="2026-10-04T09:39:49"/>
    <s v="Chapter_Calendar"/>
    <x v="370"/>
    <x v="9"/>
    <s v="UT"/>
    <s v="United States"/>
    <n v="1"/>
    <d v="2026-10-04T00:00:00"/>
    <n v="1"/>
    <n v="9"/>
  </r>
  <r>
    <d v="2026-10-04T09:49:07"/>
    <s v="Home"/>
    <x v="371"/>
    <x v="64"/>
    <s v="UT"/>
    <s v="United States"/>
    <n v="1"/>
    <d v="2026-10-04T00:00:00"/>
    <n v="1"/>
    <n v="9"/>
  </r>
  <r>
    <d v="2026-10-04T09:49:20"/>
    <s v="Chapter_Calendar"/>
    <x v="371"/>
    <x v="64"/>
    <s v="UT"/>
    <s v="United States"/>
    <n v="1"/>
    <d v="2026-10-04T00:00:00"/>
    <n v="1"/>
    <n v="9"/>
  </r>
  <r>
    <d v="2026-10-04T09:51:35"/>
    <s v="Biker_BFast_Volunteers"/>
    <x v="371"/>
    <x v="64"/>
    <s v="UT"/>
    <s v="United States"/>
    <n v="1"/>
    <d v="2026-10-04T00:00:00"/>
    <n v="1"/>
    <n v="9"/>
  </r>
  <r>
    <d v="2026-10-04T10:03:35"/>
    <s v="Membership"/>
    <x v="372"/>
    <x v="8"/>
    <s v="VA"/>
    <s v="United States"/>
    <n v="1"/>
    <d v="2026-10-04T00:00:00"/>
    <n v="1"/>
    <n v="10"/>
  </r>
  <r>
    <d v="2026-10-04T10:26:20"/>
    <s v="Home"/>
    <x v="288"/>
    <x v="2"/>
    <s v="ID"/>
    <s v="United States"/>
    <n v="1"/>
    <d v="2026-10-04T00:00:00"/>
    <n v="1"/>
    <n v="10"/>
  </r>
  <r>
    <d v="2026-10-04T12:02:05"/>
    <s v="Home"/>
    <x v="373"/>
    <x v="4"/>
    <s v="ID"/>
    <s v="United States"/>
    <n v="1"/>
    <d v="2026-10-04T00:00:00"/>
    <n v="1"/>
    <n v="12"/>
  </r>
  <r>
    <d v="2026-10-04T12:04:19"/>
    <s v="Chapter_Calendar"/>
    <x v="373"/>
    <x v="4"/>
    <s v="ID"/>
    <s v="United States"/>
    <n v="1"/>
    <d v="2026-10-04T00:00:00"/>
    <n v="1"/>
    <n v="12"/>
  </r>
  <r>
    <d v="2026-10-04T12:05:04"/>
    <s v="photos_n_videos"/>
    <x v="373"/>
    <x v="4"/>
    <s v="ID"/>
    <s v="United States"/>
    <n v="1"/>
    <d v="2026-10-04T00:00:00"/>
    <n v="1"/>
    <n v="12"/>
  </r>
  <r>
    <d v="2026-10-04T12:51:25"/>
    <s v="Home"/>
    <x v="70"/>
    <x v="2"/>
    <s v="ID"/>
    <s v="United States"/>
    <n v="1"/>
    <d v="2026-10-04T00:00:00"/>
    <n v="1"/>
    <n v="12"/>
  </r>
  <r>
    <d v="2026-10-04T12:51:28"/>
    <s v="Chapter_Calendar"/>
    <x v="70"/>
    <x v="2"/>
    <s v="ID"/>
    <s v="United States"/>
    <n v="1"/>
    <d v="2026-10-04T00:00:00"/>
    <n v="1"/>
    <n v="12"/>
  </r>
  <r>
    <d v="2026-10-04T12:55:41"/>
    <s v="Events"/>
    <x v="374"/>
    <x v="2"/>
    <s v="ID"/>
    <s v="United States"/>
    <n v="1"/>
    <d v="2026-10-04T00:00:00"/>
    <n v="1"/>
    <n v="12"/>
  </r>
  <r>
    <d v="2026-10-04T12:55:49"/>
    <s v="photos_n_videos"/>
    <x v="374"/>
    <x v="2"/>
    <s v="ID"/>
    <s v="United States"/>
    <n v="1"/>
    <d v="2026-10-04T00:00:00"/>
    <n v="1"/>
    <n v="12"/>
  </r>
  <r>
    <d v="2026-10-04T13:17:04"/>
    <s v="photos_n_videos"/>
    <x v="375"/>
    <x v="12"/>
    <s v="UT"/>
    <s v="United States"/>
    <n v="1"/>
    <d v="2026-10-04T00:00:00"/>
    <n v="1"/>
    <n v="13"/>
  </r>
  <r>
    <d v="2026-10-04T15:24:16"/>
    <s v="Home"/>
    <x v="183"/>
    <x v="66"/>
    <s v="AL"/>
    <s v="United States"/>
    <n v="1"/>
    <d v="2026-10-04T00:00:00"/>
    <n v="1"/>
    <n v="15"/>
  </r>
  <r>
    <d v="2026-10-04T15:24:26"/>
    <s v="Events"/>
    <x v="183"/>
    <x v="66"/>
    <s v="AL"/>
    <s v="United States"/>
    <n v="1"/>
    <d v="2026-10-04T00:00:00"/>
    <n v="1"/>
    <n v="15"/>
  </r>
  <r>
    <d v="2026-10-04T16:09:11"/>
    <s v="Home"/>
    <x v="376"/>
    <x v="99"/>
    <s v="TX"/>
    <s v="United States"/>
    <n v="1"/>
    <d v="2026-10-04T00:00:00"/>
    <n v="1"/>
    <n v="16"/>
  </r>
  <r>
    <d v="2026-10-04T19:14:56"/>
    <s v="Home"/>
    <x v="377"/>
    <x v="99"/>
    <s v="TX"/>
    <s v="United States"/>
    <n v="1"/>
    <d v="2026-10-04T00:00:00"/>
    <n v="1"/>
    <n v="19"/>
  </r>
  <r>
    <d v="2026-10-04T19:15:05"/>
    <s v="Chapter_Calendar"/>
    <x v="377"/>
    <x v="99"/>
    <s v="TX"/>
    <s v="United States"/>
    <n v="1"/>
    <d v="2026-10-04T00:00:00"/>
    <n v="1"/>
    <n v="19"/>
  </r>
  <r>
    <d v="2026-10-04T19:15:49"/>
    <s v="Events"/>
    <x v="377"/>
    <x v="99"/>
    <s v="TX"/>
    <s v="United States"/>
    <n v="1"/>
    <d v="2026-10-04T00:00:00"/>
    <n v="1"/>
    <n v="19"/>
  </r>
  <r>
    <d v="2026-10-04T19:16:38"/>
    <s v="photos_n_videos"/>
    <x v="377"/>
    <x v="99"/>
    <s v="TX"/>
    <s v="United States"/>
    <n v="1"/>
    <d v="2026-10-04T00:00:00"/>
    <n v="1"/>
    <n v="19"/>
  </r>
  <r>
    <d v="2026-10-04T19:50:20"/>
    <s v="photos_n_videos"/>
    <x v="377"/>
    <x v="99"/>
    <s v="TX"/>
    <s v="United States"/>
    <n v="1"/>
    <d v="2026-10-04T00:00:00"/>
    <n v="1"/>
    <n v="19"/>
  </r>
  <r>
    <d v="2026-10-04T20:05:15"/>
    <s v="ACCP_2027"/>
    <x v="102"/>
    <x v="28"/>
    <s v="ID"/>
    <s v="United States"/>
    <n v="1"/>
    <d v="2026-10-04T00:00:00"/>
    <n v="1"/>
    <n v="20"/>
  </r>
  <r>
    <d v="2026-10-04T21:31:57"/>
    <s v="Home"/>
    <x v="378"/>
    <x v="3"/>
    <s v="ID"/>
    <s v="United States"/>
    <n v="1"/>
    <d v="2026-10-04T00:00:00"/>
    <n v="1"/>
    <n v="21"/>
  </r>
  <r>
    <d v="2026-10-04T21:32:01"/>
    <s v="Chapter_Calendar"/>
    <x v="378"/>
    <x v="3"/>
    <s v="ID"/>
    <s v="United States"/>
    <n v="1"/>
    <d v="2026-10-04T00:00:00"/>
    <n v="1"/>
    <n v="21"/>
  </r>
  <r>
    <d v="2026-10-04T22:16:57"/>
    <s v="Home"/>
    <x v="99"/>
    <x v="3"/>
    <s v="ID"/>
    <s v="United States"/>
    <n v="1"/>
    <d v="2026-10-04T00:00:00"/>
    <n v="1"/>
    <n v="22"/>
  </r>
  <r>
    <d v="2026-10-04T22:17:38"/>
    <s v="Chapter_Calendar"/>
    <x v="99"/>
    <x v="3"/>
    <s v="ID"/>
    <s v="United States"/>
    <n v="1"/>
    <d v="2026-10-04T00:00:00"/>
    <n v="1"/>
    <n v="22"/>
  </r>
  <r>
    <d v="2026-10-04T22:43:03"/>
    <s v="Events"/>
    <x v="379"/>
    <x v="22"/>
    <s v="VA"/>
    <s v="United States"/>
    <n v="1"/>
    <d v="2026-10-04T00:00:00"/>
    <n v="1"/>
    <n v="22"/>
  </r>
  <r>
    <d v="2026-10-05T02:09:58"/>
    <s v="Home"/>
    <x v="380"/>
    <x v="3"/>
    <s v="ID"/>
    <s v="United States"/>
    <n v="1"/>
    <d v="2026-10-05T00:00:00"/>
    <n v="2"/>
    <n v="2"/>
  </r>
  <r>
    <d v="2026-10-05T02:20:13"/>
    <s v="Membership"/>
    <x v="381"/>
    <x v="22"/>
    <s v="VA"/>
    <s v="United States"/>
    <n v="1"/>
    <d v="2026-10-05T00:00:00"/>
    <n v="2"/>
    <n v="2"/>
  </r>
  <r>
    <d v="2026-10-05T03:39:32"/>
    <s v="Home"/>
    <x v="382"/>
    <x v="2"/>
    <s v="ID"/>
    <s v="United States"/>
    <n v="1"/>
    <d v="2026-10-05T00:00:00"/>
    <n v="2"/>
    <n v="3"/>
  </r>
  <r>
    <d v="2026-10-05T03:39:39"/>
    <s v="Chapter_Calendar"/>
    <x v="382"/>
    <x v="2"/>
    <s v="ID"/>
    <s v="United States"/>
    <n v="1"/>
    <d v="2026-10-05T00:00:00"/>
    <n v="2"/>
    <n v="3"/>
  </r>
  <r>
    <d v="2026-10-05T03:39:46"/>
    <s v="Chapter_Events_Report"/>
    <x v="382"/>
    <x v="2"/>
    <s v="ID"/>
    <s v="United States"/>
    <n v="1"/>
    <d v="2026-10-05T00:00:00"/>
    <n v="2"/>
    <n v="3"/>
  </r>
  <r>
    <d v="2026-10-05T05:00:48"/>
    <s v="Chapter_Calendar"/>
    <x v="269"/>
    <x v="66"/>
    <s v="AL"/>
    <s v="United States"/>
    <n v="1"/>
    <d v="2026-10-05T00:00:00"/>
    <n v="2"/>
    <n v="5"/>
  </r>
  <r>
    <d v="2026-10-05T05:01:10"/>
    <s v="HOG_Rally_Calendar"/>
    <x v="269"/>
    <x v="66"/>
    <s v="AL"/>
    <s v="United States"/>
    <n v="1"/>
    <d v="2026-10-05T00:00:00"/>
    <n v="2"/>
    <n v="5"/>
  </r>
  <r>
    <d v="2026-10-05T06:33:43"/>
    <s v="photos_n_videos"/>
    <x v="44"/>
    <x v="4"/>
    <s v="ID"/>
    <s v="United States"/>
    <n v="1"/>
    <d v="2026-10-05T00:00:00"/>
    <n v="2"/>
    <n v="6"/>
  </r>
  <r>
    <d v="2026-10-05T09:08:53"/>
    <s v="Useful_Links"/>
    <x v="383"/>
    <x v="2"/>
    <s v="ID"/>
    <s v="United States"/>
    <n v="1"/>
    <d v="2026-10-05T00:00:00"/>
    <n v="2"/>
    <n v="9"/>
  </r>
  <r>
    <d v="2026-10-05T09:09:13"/>
    <s v="Ride_Lead_Resourses"/>
    <x v="383"/>
    <x v="2"/>
    <s v="ID"/>
    <s v="United States"/>
    <n v="1"/>
    <d v="2026-10-05T00:00:00"/>
    <n v="2"/>
    <n v="9"/>
  </r>
  <r>
    <d v="2026-10-05T10:06:53"/>
    <s v="Events"/>
    <x v="384"/>
    <x v="83"/>
    <s v="WA"/>
    <s v="United States"/>
    <n v="1"/>
    <d v="2026-10-05T00:00:00"/>
    <n v="2"/>
    <n v="10"/>
  </r>
  <r>
    <d v="2026-10-05T10:42:19"/>
    <s v="Chapter_Officers"/>
    <x v="318"/>
    <x v="92"/>
    <s v="WI"/>
    <s v="United States"/>
    <n v="1"/>
    <d v="2026-10-05T00:00:00"/>
    <n v="2"/>
    <n v="10"/>
  </r>
  <r>
    <d v="2026-10-05T10:44:02"/>
    <s v="Ride_Leads"/>
    <x v="318"/>
    <x v="92"/>
    <s v="WI"/>
    <s v="United States"/>
    <n v="1"/>
    <d v="2026-10-05T00:00:00"/>
    <n v="2"/>
    <n v="10"/>
  </r>
  <r>
    <d v="2026-10-05T10:53:53"/>
    <s v="photos_n_videos"/>
    <x v="318"/>
    <x v="92"/>
    <s v="WI"/>
    <s v="United States"/>
    <n v="1"/>
    <d v="2026-10-05T00:00:00"/>
    <n v="2"/>
    <n v="10"/>
  </r>
  <r>
    <d v="2026-10-05T10:57:11"/>
    <s v="About_Us"/>
    <x v="385"/>
    <x v="11"/>
    <s v="CA"/>
    <s v="United States"/>
    <n v="1"/>
    <d v="2026-10-05T00:00:00"/>
    <n v="2"/>
    <n v="10"/>
  </r>
  <r>
    <d v="2026-10-05T11:35:04"/>
    <s v="Events"/>
    <x v="386"/>
    <x v="3"/>
    <s v="ID"/>
    <s v="United States"/>
    <n v="1"/>
    <d v="2026-10-05T00:00:00"/>
    <n v="2"/>
    <n v="11"/>
  </r>
  <r>
    <d v="2026-10-05T11:35:38"/>
    <s v="Chapter_Calendar"/>
    <x v="386"/>
    <x v="3"/>
    <s v="ID"/>
    <s v="United States"/>
    <n v="1"/>
    <d v="2026-10-05T00:00:00"/>
    <n v="2"/>
    <n v="11"/>
  </r>
  <r>
    <d v="2026-10-05T11:36:27"/>
    <s v="Home"/>
    <x v="386"/>
    <x v="3"/>
    <s v="ID"/>
    <s v="United States"/>
    <n v="1"/>
    <d v="2026-10-05T00:00:00"/>
    <n v="2"/>
    <n v="11"/>
  </r>
  <r>
    <d v="2026-10-05T12:07:24"/>
    <s v="Home"/>
    <x v="99"/>
    <x v="3"/>
    <s v="ID"/>
    <s v="United States"/>
    <n v="1"/>
    <d v="2026-10-05T00:00:00"/>
    <n v="2"/>
    <n v="12"/>
  </r>
  <r>
    <d v="2026-10-05T12:12:23"/>
    <s v="Chapter_Calendar"/>
    <x v="99"/>
    <x v="3"/>
    <s v="ID"/>
    <s v="United States"/>
    <n v="1"/>
    <d v="2026-10-05T00:00:00"/>
    <n v="2"/>
    <n v="12"/>
  </r>
  <r>
    <d v="2026-10-05T12:12:40"/>
    <s v="About_Us"/>
    <x v="99"/>
    <x v="3"/>
    <s v="ID"/>
    <s v="United States"/>
    <n v="1"/>
    <d v="2026-10-05T00:00:00"/>
    <n v="2"/>
    <n v="12"/>
  </r>
  <r>
    <d v="2026-10-05T12:13:25"/>
    <s v="Chapter_Officers"/>
    <x v="99"/>
    <x v="3"/>
    <s v="ID"/>
    <s v="United States"/>
    <n v="1"/>
    <d v="2026-10-05T00:00:00"/>
    <n v="2"/>
    <n v="12"/>
  </r>
  <r>
    <d v="2026-10-05T13:59:47"/>
    <s v="Chapter_Calendar"/>
    <x v="43"/>
    <x v="24"/>
    <s v="ID"/>
    <s v="United States"/>
    <n v="1"/>
    <d v="2026-10-05T00:00:00"/>
    <n v="2"/>
    <n v="13"/>
  </r>
  <r>
    <d v="2026-10-05T14:27:43"/>
    <s v="Home"/>
    <x v="99"/>
    <x v="3"/>
    <s v="ID"/>
    <s v="United States"/>
    <n v="1"/>
    <d v="2026-10-05T00:00:00"/>
    <n v="2"/>
    <n v="14"/>
  </r>
  <r>
    <d v="2026-10-05T18:15:55"/>
    <s v="About_Us"/>
    <x v="303"/>
    <x v="35"/>
    <s v="CA"/>
    <s v="United States"/>
    <n v="1"/>
    <d v="2026-10-05T00:00:00"/>
    <n v="2"/>
    <n v="18"/>
  </r>
  <r>
    <d v="2026-10-05T18:49:14"/>
    <s v="Chapter_Officers"/>
    <x v="211"/>
    <x v="11"/>
    <s v="CA"/>
    <s v="United States"/>
    <n v="1"/>
    <d v="2026-10-05T00:00:00"/>
    <n v="2"/>
    <n v="18"/>
  </r>
  <r>
    <d v="2026-10-05T20:33:34"/>
    <s v="Events"/>
    <x v="387"/>
    <x v="100"/>
    <s v="MD"/>
    <s v="United States"/>
    <n v="1"/>
    <d v="2026-10-05T00:00:00"/>
    <n v="2"/>
    <n v="20"/>
  </r>
  <r>
    <d v="2026-10-05T20:45:55"/>
    <s v="Home"/>
    <x v="388"/>
    <x v="101"/>
    <s v="CA"/>
    <s v="United States"/>
    <n v="1"/>
    <d v="2026-10-05T00:00:00"/>
    <n v="2"/>
    <n v="20"/>
  </r>
  <r>
    <d v="2026-10-05T20:46:02"/>
    <s v="Chapter_Calendar"/>
    <x v="388"/>
    <x v="101"/>
    <s v="CA"/>
    <s v="United States"/>
    <n v="1"/>
    <d v="2026-10-05T00:00:00"/>
    <n v="2"/>
    <n v="20"/>
  </r>
  <r>
    <d v="2026-10-05T20:47:35"/>
    <s v="photos_n_videos"/>
    <x v="388"/>
    <x v="101"/>
    <s v="CA"/>
    <s v="United States"/>
    <n v="1"/>
    <d v="2026-10-05T00:00:00"/>
    <n v="2"/>
    <n v="20"/>
  </r>
  <r>
    <d v="2026-10-05T20:56:23"/>
    <s v="Policies"/>
    <x v="389"/>
    <x v="60"/>
    <s v="NY"/>
    <s v="United States"/>
    <n v="1"/>
    <d v="2026-10-05T00:00:00"/>
    <n v="2"/>
    <n v="20"/>
  </r>
  <r>
    <d v="2026-10-05T21:45:11"/>
    <s v="Home"/>
    <x v="390"/>
    <x v="22"/>
    <s v="VA"/>
    <s v="United States"/>
    <n v="1"/>
    <d v="2026-10-05T00:00:00"/>
    <n v="2"/>
    <n v="21"/>
  </r>
  <r>
    <d v="2026-10-06T00:35:42"/>
    <s v="LOH"/>
    <x v="303"/>
    <x v="35"/>
    <s v="CA"/>
    <s v="United States"/>
    <n v="1"/>
    <d v="2026-10-06T00:00:00"/>
    <n v="3"/>
    <n v="0"/>
  </r>
  <r>
    <d v="2026-10-06T00:47:58"/>
    <s v="Group_Riding"/>
    <x v="303"/>
    <x v="35"/>
    <s v="CA"/>
    <s v="United States"/>
    <n v="1"/>
    <d v="2026-10-06T00:00:00"/>
    <n v="3"/>
    <n v="0"/>
  </r>
  <r>
    <d v="2026-10-06T04:45:59"/>
    <s v="Home"/>
    <x v="16"/>
    <x v="4"/>
    <s v="ID"/>
    <s v="United States"/>
    <n v="1"/>
    <d v="2026-10-06T00:00:00"/>
    <n v="3"/>
    <n v="4"/>
  </r>
  <r>
    <d v="2026-10-06T04:47:47"/>
    <s v="About_Us"/>
    <x v="16"/>
    <x v="4"/>
    <s v="ID"/>
    <s v="United States"/>
    <n v="1"/>
    <d v="2026-10-06T00:00:00"/>
    <n v="3"/>
    <n v="4"/>
  </r>
  <r>
    <d v="2026-10-06T04:49:16"/>
    <s v="Biker_BFast_Volunteers"/>
    <x v="16"/>
    <x v="4"/>
    <s v="ID"/>
    <s v="United States"/>
    <n v="1"/>
    <d v="2026-10-06T00:00:00"/>
    <n v="3"/>
    <n v="4"/>
  </r>
  <r>
    <d v="2026-10-06T04:49:33"/>
    <s v="Cooking_Volunteers"/>
    <x v="16"/>
    <x v="4"/>
    <s v="ID"/>
    <s v="United States"/>
    <n v="1"/>
    <d v="2026-10-06T00:00:00"/>
    <n v="3"/>
    <n v="4"/>
  </r>
  <r>
    <d v="2026-10-06T07:41:46"/>
    <s v="Home"/>
    <x v="391"/>
    <x v="102"/>
    <s v="WA"/>
    <s v="United States"/>
    <n v="1"/>
    <d v="2026-10-06T00:00:00"/>
    <n v="3"/>
    <n v="7"/>
  </r>
  <r>
    <d v="2026-10-06T07:41:59"/>
    <s v="Chapter_Calendar"/>
    <x v="391"/>
    <x v="102"/>
    <s v="WA"/>
    <s v="United States"/>
    <n v="1"/>
    <d v="2026-10-06T00:00:00"/>
    <n v="3"/>
    <n v="7"/>
  </r>
  <r>
    <d v="2026-10-06T07:43:24"/>
    <s v="Membership"/>
    <x v="391"/>
    <x v="102"/>
    <s v="WA"/>
    <s v="United States"/>
    <n v="1"/>
    <d v="2026-10-06T00:00:00"/>
    <n v="3"/>
    <n v="7"/>
  </r>
  <r>
    <d v="2026-10-06T07:45:34"/>
    <s v="LOH"/>
    <x v="391"/>
    <x v="102"/>
    <s v="WA"/>
    <s v="United States"/>
    <n v="1"/>
    <d v="2026-10-06T00:00:00"/>
    <n v="3"/>
    <n v="7"/>
  </r>
  <r>
    <d v="2026-10-06T07:46:10"/>
    <s v="Chapter_Officers"/>
    <x v="391"/>
    <x v="102"/>
    <s v="WA"/>
    <s v="United States"/>
    <n v="1"/>
    <d v="2026-10-06T00:00:00"/>
    <n v="3"/>
    <n v="7"/>
  </r>
  <r>
    <d v="2026-10-06T07:47:06"/>
    <s v="ACCP_2027"/>
    <x v="391"/>
    <x v="102"/>
    <s v="WA"/>
    <s v="United States"/>
    <n v="1"/>
    <d v="2026-10-06T00:00:00"/>
    <n v="3"/>
    <n v="7"/>
  </r>
  <r>
    <d v="2026-10-06T08:11:35"/>
    <s v="Events"/>
    <x v="392"/>
    <x v="103"/>
    <s v="SG"/>
    <s v="Vietnam"/>
    <n v="1"/>
    <d v="2026-10-06T00:00:00"/>
    <n v="3"/>
    <n v="8"/>
  </r>
  <r>
    <d v="2026-10-06T08:17:10"/>
    <s v="photos_n_videos"/>
    <x v="102"/>
    <x v="28"/>
    <s v="ID"/>
    <s v="United States"/>
    <n v="1"/>
    <d v="2026-10-06T00:00:00"/>
    <n v="3"/>
    <n v="8"/>
  </r>
  <r>
    <d v="2026-10-06T09:08:46"/>
    <s v="Home"/>
    <x v="96"/>
    <x v="45"/>
    <s v="MS"/>
    <s v="United States"/>
    <n v="1"/>
    <d v="2026-10-06T00:00:00"/>
    <n v="3"/>
    <n v="9"/>
  </r>
  <r>
    <d v="2026-10-06T09:08:48"/>
    <s v="Chapter_Calendar"/>
    <x v="96"/>
    <x v="45"/>
    <s v="MS"/>
    <s v="United States"/>
    <n v="1"/>
    <d v="2026-10-06T00:00:00"/>
    <n v="3"/>
    <n v="9"/>
  </r>
  <r>
    <d v="2026-10-06T09:43:08"/>
    <s v="Home"/>
    <x v="6"/>
    <x v="6"/>
    <s v="ID"/>
    <s v="United States"/>
    <n v="1"/>
    <d v="2026-10-06T00:00:00"/>
    <n v="3"/>
    <n v="9"/>
  </r>
  <r>
    <d v="2026-10-06T09:57:41"/>
    <s v="FAQs"/>
    <x v="161"/>
    <x v="3"/>
    <s v="ID"/>
    <s v="United States"/>
    <n v="1"/>
    <d v="2026-10-06T00:00:00"/>
    <n v="3"/>
    <n v="9"/>
  </r>
  <r>
    <d v="2026-10-06T10:41:03"/>
    <s v="Useful_Links"/>
    <x v="357"/>
    <x v="4"/>
    <s v="ID"/>
    <s v="United States"/>
    <n v="1"/>
    <d v="2026-10-06T00:00:00"/>
    <n v="3"/>
    <n v="10"/>
  </r>
  <r>
    <d v="2026-10-06T10:43:05"/>
    <s v="Home"/>
    <x v="357"/>
    <x v="4"/>
    <s v="ID"/>
    <s v="United States"/>
    <n v="1"/>
    <d v="2026-10-06T00:00:00"/>
    <n v="3"/>
    <n v="10"/>
  </r>
  <r>
    <d v="2026-10-06T10:43:10"/>
    <s v="Events"/>
    <x v="357"/>
    <x v="4"/>
    <s v="ID"/>
    <s v="United States"/>
    <n v="1"/>
    <d v="2026-10-06T00:00:00"/>
    <n v="3"/>
    <n v="10"/>
  </r>
  <r>
    <d v="2026-10-06T11:11:22"/>
    <s v="Home"/>
    <x v="393"/>
    <x v="4"/>
    <s v="ID"/>
    <s v="United States"/>
    <n v="1"/>
    <d v="2026-10-06T00:00:00"/>
    <n v="3"/>
    <n v="11"/>
  </r>
  <r>
    <d v="2026-10-06T11:11:40"/>
    <s v="Membership"/>
    <x v="393"/>
    <x v="4"/>
    <s v="ID"/>
    <s v="United States"/>
    <n v="1"/>
    <d v="2026-10-06T00:00:00"/>
    <n v="3"/>
    <n v="11"/>
  </r>
  <r>
    <d v="2026-10-06T11:12:18"/>
    <s v="Chapter_Calendar"/>
    <x v="393"/>
    <x v="4"/>
    <s v="ID"/>
    <s v="United States"/>
    <n v="1"/>
    <d v="2026-10-06T00:00:00"/>
    <n v="3"/>
    <n v="11"/>
  </r>
  <r>
    <d v="2026-10-06T11:19:40"/>
    <s v="HOG_Rally_Calendar"/>
    <x v="165"/>
    <x v="58"/>
    <s v="BJ"/>
    <s v="China"/>
    <n v="1"/>
    <d v="2026-10-06T00:00:00"/>
    <n v="3"/>
    <n v="11"/>
  </r>
  <r>
    <d v="2026-10-06T11:19:43"/>
    <s v="Chapter_Calendar"/>
    <x v="34"/>
    <x v="4"/>
    <s v="ID"/>
    <s v="United States"/>
    <n v="1"/>
    <d v="2026-10-06T00:00:00"/>
    <n v="3"/>
    <n v="11"/>
  </r>
  <r>
    <d v="2026-10-06T11:41:40"/>
    <s v="Home"/>
    <x v="155"/>
    <x v="56"/>
    <s v="WA"/>
    <s v="United States"/>
    <n v="1"/>
    <d v="2026-10-06T00:00:00"/>
    <n v="3"/>
    <n v="11"/>
  </r>
  <r>
    <d v="2026-10-06T11:42:23"/>
    <s v="History"/>
    <x v="155"/>
    <x v="56"/>
    <s v="WA"/>
    <s v="United States"/>
    <n v="1"/>
    <d v="2026-10-06T00:00:00"/>
    <n v="3"/>
    <n v="11"/>
  </r>
  <r>
    <d v="2026-10-06T11:48:25"/>
    <s v="Newsletters"/>
    <x v="155"/>
    <x v="56"/>
    <s v="WA"/>
    <s v="United States"/>
    <n v="1"/>
    <d v="2026-10-06T00:00:00"/>
    <n v="3"/>
    <n v="11"/>
  </r>
  <r>
    <d v="2026-10-06T11:52:50"/>
    <s v="ACCP_2027"/>
    <x v="394"/>
    <x v="11"/>
    <s v="CA"/>
    <s v="United States"/>
    <n v="1"/>
    <d v="2026-10-06T00:00:00"/>
    <n v="3"/>
    <n v="11"/>
  </r>
  <r>
    <d v="2026-10-06T12:46:29"/>
    <s v="Biker_BFast_Volunteers"/>
    <x v="395"/>
    <x v="4"/>
    <s v="ID"/>
    <s v="United States"/>
    <n v="1"/>
    <d v="2026-10-06T00:00:00"/>
    <n v="3"/>
    <n v="12"/>
  </r>
  <r>
    <d v="2026-10-06T12:50:49"/>
    <s v="Events"/>
    <x v="211"/>
    <x v="11"/>
    <s v="CA"/>
    <s v="United States"/>
    <n v="1"/>
    <d v="2026-10-06T00:00:00"/>
    <n v="3"/>
    <n v="12"/>
  </r>
  <r>
    <d v="2026-10-06T12:55:11"/>
    <s v="Rides_n_GPX_Files"/>
    <x v="155"/>
    <x v="56"/>
    <s v="WA"/>
    <s v="United States"/>
    <n v="1"/>
    <d v="2026-10-06T00:00:00"/>
    <n v="3"/>
    <n v="12"/>
  </r>
  <r>
    <d v="2026-10-06T12:57:03"/>
    <s v="Membership"/>
    <x v="155"/>
    <x v="56"/>
    <s v="WA"/>
    <s v="United States"/>
    <n v="1"/>
    <d v="2026-10-06T00:00:00"/>
    <n v="3"/>
    <n v="12"/>
  </r>
  <r>
    <d v="2026-10-06T12:58:48"/>
    <s v="Policies"/>
    <x v="155"/>
    <x v="56"/>
    <s v="WA"/>
    <s v="United States"/>
    <n v="1"/>
    <d v="2026-10-06T00:00:00"/>
    <n v="3"/>
    <n v="12"/>
  </r>
  <r>
    <d v="2026-10-06T14:22:06"/>
    <s v="Chapter_Events_Report"/>
    <x v="382"/>
    <x v="2"/>
    <s v="ID"/>
    <s v="United States"/>
    <n v="1"/>
    <d v="2026-10-06T00:00:00"/>
    <n v="3"/>
    <n v="14"/>
  </r>
  <r>
    <d v="2026-10-06T14:36:51"/>
    <s v="Home"/>
    <x v="135"/>
    <x v="4"/>
    <s v="ID"/>
    <s v="United States"/>
    <n v="1"/>
    <d v="2026-10-06T00:00:00"/>
    <n v="3"/>
    <n v="14"/>
  </r>
  <r>
    <d v="2026-10-06T14:37:03"/>
    <s v="Chapter_Calendar"/>
    <x v="135"/>
    <x v="4"/>
    <s v="ID"/>
    <s v="United States"/>
    <n v="1"/>
    <d v="2026-10-06T00:00:00"/>
    <n v="3"/>
    <n v="14"/>
  </r>
  <r>
    <d v="2026-10-06T14:47:30"/>
    <s v="Members_Only"/>
    <x v="135"/>
    <x v="4"/>
    <s v="ID"/>
    <s v="United States"/>
    <n v="1"/>
    <d v="2026-10-06T00:00:00"/>
    <n v="3"/>
    <n v="14"/>
  </r>
  <r>
    <d v="2026-10-06T14:48:06"/>
    <s v="Newsletters"/>
    <x v="135"/>
    <x v="4"/>
    <s v="ID"/>
    <s v="United States"/>
    <n v="1"/>
    <d v="2026-10-06T00:00:00"/>
    <n v="3"/>
    <n v="14"/>
  </r>
  <r>
    <d v="2026-10-06T14:54:56"/>
    <s v="FAQs"/>
    <x v="280"/>
    <x v="49"/>
    <n v="10"/>
    <s v="Czechia"/>
    <n v="1"/>
    <d v="2026-10-06T00:00:00"/>
    <n v="3"/>
    <n v="14"/>
  </r>
  <r>
    <d v="2026-10-06T14:58:48"/>
    <s v="Useful_Links"/>
    <x v="135"/>
    <x v="4"/>
    <s v="ID"/>
    <s v="United States"/>
    <n v="1"/>
    <d v="2026-10-06T00:00:00"/>
    <n v="3"/>
    <n v="14"/>
  </r>
  <r>
    <d v="2026-10-06T15:48:51"/>
    <s v="Home"/>
    <x v="396"/>
    <x v="4"/>
    <s v="ID"/>
    <s v="United States"/>
    <n v="1"/>
    <d v="2026-10-06T00:00:00"/>
    <n v="3"/>
    <n v="15"/>
  </r>
  <r>
    <d v="2026-10-06T15:49:00"/>
    <s v="Chapter_Calendar"/>
    <x v="396"/>
    <x v="4"/>
    <s v="ID"/>
    <s v="United States"/>
    <n v="1"/>
    <d v="2026-10-06T00:00:00"/>
    <n v="3"/>
    <n v="15"/>
  </r>
  <r>
    <d v="2026-10-06T15:58:40"/>
    <s v="Home"/>
    <x v="156"/>
    <x v="2"/>
    <s v="ID"/>
    <s v="United States"/>
    <n v="1"/>
    <d v="2026-10-06T00:00:00"/>
    <n v="3"/>
    <n v="15"/>
  </r>
  <r>
    <d v="2026-10-06T15:58:57"/>
    <s v="ACCP_2027"/>
    <x v="156"/>
    <x v="2"/>
    <s v="ID"/>
    <s v="United States"/>
    <n v="1"/>
    <d v="2026-10-06T00:00:00"/>
    <n v="3"/>
    <n v="15"/>
  </r>
  <r>
    <d v="2026-10-06T15:59:23"/>
    <s v="Biker_Buddies_Program"/>
    <x v="156"/>
    <x v="2"/>
    <s v="ID"/>
    <s v="United States"/>
    <n v="1"/>
    <d v="2026-10-06T00:00:00"/>
    <n v="3"/>
    <n v="15"/>
  </r>
  <r>
    <d v="2026-10-06T15:59:32"/>
    <s v="Harleys_Angels_Program"/>
    <x v="156"/>
    <x v="2"/>
    <s v="ID"/>
    <s v="United States"/>
    <n v="1"/>
    <d v="2026-10-06T00:00:00"/>
    <n v="3"/>
    <n v="15"/>
  </r>
  <r>
    <d v="2026-10-06T15:59:55"/>
    <s v="HOG_Rally_Calendar"/>
    <x v="156"/>
    <x v="2"/>
    <s v="ID"/>
    <s v="United States"/>
    <n v="1"/>
    <d v="2026-10-06T00:00:00"/>
    <n v="3"/>
    <n v="15"/>
  </r>
  <r>
    <d v="2026-10-06T16:00:33"/>
    <s v="Chapter_Calendar"/>
    <x v="156"/>
    <x v="2"/>
    <s v="ID"/>
    <s v="United States"/>
    <n v="1"/>
    <d v="2026-10-06T00:00:00"/>
    <n v="3"/>
    <n v="16"/>
  </r>
  <r>
    <d v="2026-10-06T16:02:33"/>
    <s v="Newsletters"/>
    <x v="156"/>
    <x v="2"/>
    <s v="ID"/>
    <s v="United States"/>
    <n v="1"/>
    <d v="2026-10-06T00:00:00"/>
    <n v="3"/>
    <n v="16"/>
  </r>
  <r>
    <d v="2026-10-06T16:17:40"/>
    <s v="Chapter_Calendar"/>
    <x v="48"/>
    <x v="2"/>
    <s v="ID"/>
    <s v="United States"/>
    <n v="1"/>
    <d v="2026-10-06T00:00:00"/>
    <n v="3"/>
    <n v="16"/>
  </r>
  <r>
    <d v="2026-10-06T16:51:42"/>
    <s v="Home"/>
    <x v="397"/>
    <x v="2"/>
    <s v="ID"/>
    <s v="United States"/>
    <n v="1"/>
    <d v="2026-10-06T00:00:00"/>
    <n v="3"/>
    <n v="16"/>
  </r>
  <r>
    <d v="2026-10-06T17:41:45"/>
    <s v="Membership"/>
    <x v="320"/>
    <x v="4"/>
    <s v="ID"/>
    <s v="United States"/>
    <n v="1"/>
    <d v="2026-10-06T00:00:00"/>
    <n v="3"/>
    <n v="17"/>
  </r>
  <r>
    <d v="2026-10-06T18:04:58"/>
    <s v="Home"/>
    <x v="398"/>
    <x v="12"/>
    <s v="UT"/>
    <s v="United States"/>
    <n v="1"/>
    <d v="2026-10-06T00:00:00"/>
    <n v="3"/>
    <n v="18"/>
  </r>
  <r>
    <d v="2026-10-06T18:15:49"/>
    <s v="Home"/>
    <x v="399"/>
    <x v="42"/>
    <s v="ID"/>
    <s v="United States"/>
    <n v="1"/>
    <d v="2026-10-06T00:00:00"/>
    <n v="3"/>
    <n v="18"/>
  </r>
  <r>
    <d v="2026-10-06T18:15:55"/>
    <s v="Chapter_Calendar"/>
    <x v="399"/>
    <x v="42"/>
    <s v="ID"/>
    <s v="United States"/>
    <n v="1"/>
    <d v="2026-10-06T00:00:00"/>
    <n v="3"/>
    <n v="18"/>
  </r>
  <r>
    <d v="2026-10-06T18:16:36"/>
    <s v="Home"/>
    <x v="399"/>
    <x v="42"/>
    <s v="ID"/>
    <s v="United States"/>
    <n v="1"/>
    <d v="2026-10-06T00:00:00"/>
    <n v="3"/>
    <n v="18"/>
  </r>
  <r>
    <d v="2026-10-06T18:16:54"/>
    <s v="Home"/>
    <x v="399"/>
    <x v="42"/>
    <s v="ID"/>
    <s v="United States"/>
    <n v="1"/>
    <d v="2026-10-06T00:00:00"/>
    <n v="3"/>
    <n v="18"/>
  </r>
  <r>
    <d v="2026-10-06T18:17:09"/>
    <s v="Policies"/>
    <x v="400"/>
    <x v="104"/>
    <s v="UT"/>
    <s v="United States"/>
    <n v="1"/>
    <d v="2026-10-06T00:00:00"/>
    <n v="3"/>
    <n v="18"/>
  </r>
  <r>
    <d v="2026-10-06T18:19:08"/>
    <s v="Home"/>
    <x v="401"/>
    <x v="3"/>
    <s v="ID"/>
    <s v="United States"/>
    <n v="1"/>
    <d v="2026-10-06T00:00:00"/>
    <n v="3"/>
    <n v="18"/>
  </r>
  <r>
    <d v="2026-10-06T18:32:47"/>
    <s v="Events"/>
    <x v="398"/>
    <x v="12"/>
    <s v="UT"/>
    <s v="United States"/>
    <n v="1"/>
    <d v="2026-10-06T00:00:00"/>
    <n v="3"/>
    <n v="18"/>
  </r>
  <r>
    <d v="2026-10-06T18:37:45"/>
    <s v="Home"/>
    <x v="402"/>
    <x v="42"/>
    <s v="ID"/>
    <s v="United States"/>
    <n v="1"/>
    <d v="2026-10-06T00:00:00"/>
    <n v="3"/>
    <n v="18"/>
  </r>
  <r>
    <d v="2026-10-06T18:38:09"/>
    <s v="Chapter_Calendar"/>
    <x v="403"/>
    <x v="4"/>
    <s v="ID"/>
    <s v="United States"/>
    <n v="1"/>
    <d v="2026-10-06T00:00:00"/>
    <n v="3"/>
    <n v="18"/>
  </r>
  <r>
    <d v="2026-10-06T19:01:36"/>
    <s v="Chapter_Calendar"/>
    <x v="404"/>
    <x v="4"/>
    <s v="ID"/>
    <s v="United States"/>
    <n v="1"/>
    <d v="2026-10-06T00:00:00"/>
    <n v="3"/>
    <n v="19"/>
  </r>
  <r>
    <d v="2026-10-06T19:06:36"/>
    <s v="LOH"/>
    <x v="405"/>
    <x v="9"/>
    <s v="UT"/>
    <s v="United States"/>
    <n v="1"/>
    <d v="2026-10-06T00:00:00"/>
    <n v="3"/>
    <n v="19"/>
  </r>
  <r>
    <d v="2026-10-06T19:07:00"/>
    <s v="Chapter_Calendar"/>
    <x v="405"/>
    <x v="9"/>
    <s v="UT"/>
    <s v="United States"/>
    <n v="1"/>
    <d v="2026-10-06T00:00:00"/>
    <n v="3"/>
    <n v="19"/>
  </r>
  <r>
    <d v="2026-10-06T19:14:47"/>
    <s v="Chapter_Calendar"/>
    <x v="406"/>
    <x v="105"/>
    <s v="CA"/>
    <s v="United States"/>
    <n v="1"/>
    <d v="2026-10-06T00:00:00"/>
    <n v="3"/>
    <n v="19"/>
  </r>
  <r>
    <d v="2026-10-06T19:44:25"/>
    <s v="Home"/>
    <x v="70"/>
    <x v="2"/>
    <s v="ID"/>
    <s v="United States"/>
    <n v="1"/>
    <d v="2026-10-06T00:00:00"/>
    <n v="3"/>
    <n v="19"/>
  </r>
  <r>
    <d v="2026-10-06T19:44:41"/>
    <s v="Membership"/>
    <x v="70"/>
    <x v="2"/>
    <s v="ID"/>
    <s v="United States"/>
    <n v="1"/>
    <d v="2026-10-06T00:00:00"/>
    <n v="3"/>
    <n v="19"/>
  </r>
  <r>
    <d v="2026-10-06T20:07:01"/>
    <s v="Home"/>
    <x v="6"/>
    <x v="6"/>
    <s v="ID"/>
    <s v="United States"/>
    <n v="1"/>
    <d v="2026-10-06T00:00:00"/>
    <n v="3"/>
    <n v="20"/>
  </r>
  <r>
    <d v="2026-10-06T20:07:17"/>
    <s v="Membership"/>
    <x v="6"/>
    <x v="6"/>
    <s v="ID"/>
    <s v="United States"/>
    <n v="1"/>
    <d v="2026-10-06T00:00:00"/>
    <n v="3"/>
    <n v="20"/>
  </r>
  <r>
    <d v="2026-10-06T20:38:34"/>
    <s v="FAQs"/>
    <x v="401"/>
    <x v="3"/>
    <s v="ID"/>
    <s v="United States"/>
    <n v="1"/>
    <d v="2026-10-06T00:00:00"/>
    <n v="3"/>
    <n v="20"/>
  </r>
  <r>
    <d v="2026-10-06T20:40:18"/>
    <s v="Home"/>
    <x v="407"/>
    <x v="106"/>
    <s v="ID"/>
    <s v="United States"/>
    <n v="1"/>
    <d v="2026-10-06T00:00:00"/>
    <n v="3"/>
    <n v="20"/>
  </r>
  <r>
    <d v="2026-10-06T20:58:16"/>
    <s v="Chapter_Officers"/>
    <x v="408"/>
    <x v="107"/>
    <s v="C"/>
    <s v="Bangladesh"/>
    <n v="1"/>
    <d v="2026-10-06T00:00:00"/>
    <n v="3"/>
    <n v="20"/>
  </r>
  <r>
    <d v="2026-10-06T22:09:55"/>
    <s v="Home"/>
    <x v="409"/>
    <x v="12"/>
    <s v="UT"/>
    <s v="United States"/>
    <n v="1"/>
    <d v="2026-10-06T00:00:00"/>
    <n v="3"/>
    <n v="22"/>
  </r>
  <r>
    <d v="2026-10-06T22:10:19"/>
    <s v="Chapter_Calendar"/>
    <x v="409"/>
    <x v="12"/>
    <s v="UT"/>
    <s v="United States"/>
    <n v="1"/>
    <d v="2026-10-06T00:00:00"/>
    <n v="3"/>
    <n v="22"/>
  </r>
  <r>
    <d v="2026-10-06T22:11:10"/>
    <s v="photos_n_videos"/>
    <x v="409"/>
    <x v="12"/>
    <s v="UT"/>
    <s v="United States"/>
    <n v="1"/>
    <d v="2026-10-06T00:00:00"/>
    <n v="3"/>
    <n v="22"/>
  </r>
  <r>
    <d v="2026-10-06T23:33:57"/>
    <s v="Chapter_Officers"/>
    <x v="6"/>
    <x v="6"/>
    <s v="ID"/>
    <s v="United States"/>
    <n v="1"/>
    <d v="2026-10-06T00:00:00"/>
    <n v="3"/>
    <n v="23"/>
  </r>
  <r>
    <d v="2026-10-07T06:58:28"/>
    <s v="Policies"/>
    <x v="155"/>
    <x v="56"/>
    <s v="WA"/>
    <s v="United States"/>
    <n v="1"/>
    <d v="2026-10-07T00:00:00"/>
    <n v="4"/>
    <n v="6"/>
  </r>
  <r>
    <d v="2026-10-07T06:58:43"/>
    <s v="History"/>
    <x v="155"/>
    <x v="56"/>
    <s v="WA"/>
    <s v="United States"/>
    <n v="1"/>
    <d v="2026-10-07T00:00:00"/>
    <n v="4"/>
    <n v="6"/>
  </r>
  <r>
    <d v="2026-10-07T09:45:54"/>
    <s v="Forms_n_Docs"/>
    <x v="410"/>
    <x v="2"/>
    <s v="ID"/>
    <s v="United States"/>
    <n v="1"/>
    <d v="2026-10-07T00:00:00"/>
    <n v="4"/>
    <n v="9"/>
  </r>
  <r>
    <d v="2026-10-07T09:56:13"/>
    <s v="Home"/>
    <x v="411"/>
    <x v="9"/>
    <s v="UT"/>
    <s v="United States"/>
    <n v="1"/>
    <d v="2026-10-07T00:00:00"/>
    <n v="4"/>
    <n v="9"/>
  </r>
  <r>
    <d v="2026-10-07T09:56:17"/>
    <s v="photos_n_videos"/>
    <x v="411"/>
    <x v="9"/>
    <s v="UT"/>
    <s v="United States"/>
    <n v="1"/>
    <d v="2026-10-07T00:00:00"/>
    <n v="4"/>
    <n v="9"/>
  </r>
  <r>
    <d v="2026-10-07T10:02:11"/>
    <s v="Home"/>
    <x v="412"/>
    <x v="56"/>
    <s v="WA"/>
    <s v="United States"/>
    <n v="1"/>
    <d v="2026-10-07T00:00:00"/>
    <n v="4"/>
    <n v="10"/>
  </r>
  <r>
    <d v="2026-10-07T10:02:31"/>
    <s v="Chapter_Calendar"/>
    <x v="412"/>
    <x v="56"/>
    <s v="WA"/>
    <s v="United States"/>
    <n v="1"/>
    <d v="2026-10-07T00:00:00"/>
    <n v="4"/>
    <n v="10"/>
  </r>
  <r>
    <d v="2026-10-07T10:47:10"/>
    <s v="Home"/>
    <x v="96"/>
    <x v="45"/>
    <s v="MS"/>
    <s v="United States"/>
    <n v="1"/>
    <d v="2026-10-07T00:00:00"/>
    <n v="4"/>
    <n v="10"/>
  </r>
  <r>
    <d v="2026-10-07T10:47:12"/>
    <s v="Chapter_Calendar"/>
    <x v="96"/>
    <x v="45"/>
    <s v="MS"/>
    <s v="United States"/>
    <n v="1"/>
    <d v="2026-10-07T00:00:00"/>
    <n v="4"/>
    <n v="10"/>
  </r>
  <r>
    <d v="2026-10-07T11:20:18"/>
    <s v="About_Us"/>
    <x v="6"/>
    <x v="6"/>
    <s v="ID"/>
    <s v="United States"/>
    <n v="1"/>
    <d v="2026-10-07T00:00:00"/>
    <n v="4"/>
    <n v="11"/>
  </r>
  <r>
    <d v="2026-10-07T11:20:22"/>
    <s v="Membership"/>
    <x v="6"/>
    <x v="6"/>
    <s v="ID"/>
    <s v="United States"/>
    <n v="1"/>
    <d v="2026-10-07T00:00:00"/>
    <n v="4"/>
    <n v="11"/>
  </r>
  <r>
    <d v="2026-10-07T12:48:39"/>
    <s v="Newsletters"/>
    <x v="189"/>
    <x v="71"/>
    <s v="OR"/>
    <s v="United States"/>
    <n v="1"/>
    <d v="2026-10-07T00:00:00"/>
    <n v="4"/>
    <n v="12"/>
  </r>
  <r>
    <d v="2026-10-07T12:49:10"/>
    <s v="Home"/>
    <x v="189"/>
    <x v="71"/>
    <s v="OR"/>
    <s v="United States"/>
    <n v="1"/>
    <d v="2026-10-07T00:00:00"/>
    <n v="4"/>
    <n v="12"/>
  </r>
  <r>
    <d v="2026-10-07T13:13:19"/>
    <s v="Chapter_Calendar"/>
    <x v="413"/>
    <x v="9"/>
    <s v="UT"/>
    <s v="United States"/>
    <n v="1"/>
    <d v="2026-10-07T00:00:00"/>
    <n v="4"/>
    <n v="13"/>
  </r>
  <r>
    <d v="2026-10-07T13:56:11"/>
    <s v="Home"/>
    <x v="106"/>
    <x v="18"/>
    <s v="ID"/>
    <s v="United States"/>
    <n v="1"/>
    <d v="2026-10-07T00:00:00"/>
    <n v="4"/>
    <n v="13"/>
  </r>
  <r>
    <d v="2026-10-07T14:14:54"/>
    <s v="Home"/>
    <x v="64"/>
    <x v="3"/>
    <s v="ID"/>
    <s v="United States"/>
    <n v="1"/>
    <d v="2026-10-07T00:00:00"/>
    <n v="4"/>
    <n v="14"/>
  </r>
  <r>
    <d v="2026-10-07T14:39:24"/>
    <s v="Useful_Links"/>
    <x v="414"/>
    <x v="108"/>
    <s v="ID"/>
    <s v="United States"/>
    <n v="1"/>
    <d v="2026-10-07T00:00:00"/>
    <n v="4"/>
    <n v="14"/>
  </r>
  <r>
    <d v="2026-10-07T14:48:18"/>
    <s v="Chapter_Calendar"/>
    <x v="34"/>
    <x v="4"/>
    <s v="ID"/>
    <s v="United States"/>
    <n v="1"/>
    <d v="2026-10-07T00:00:00"/>
    <n v="4"/>
    <n v="14"/>
  </r>
  <r>
    <d v="2026-10-07T14:52:47"/>
    <s v="photos_n_videos"/>
    <x v="288"/>
    <x v="2"/>
    <s v="ID"/>
    <s v="United States"/>
    <n v="1"/>
    <d v="2026-10-07T00:00:00"/>
    <n v="4"/>
    <n v="14"/>
  </r>
  <r>
    <d v="2026-10-07T14:56:41"/>
    <s v="Home"/>
    <x v="233"/>
    <x v="77"/>
    <s v="WA"/>
    <s v="United States"/>
    <n v="1"/>
    <d v="2026-10-07T00:00:00"/>
    <n v="4"/>
    <n v="14"/>
  </r>
  <r>
    <d v="2026-10-07T14:56:42"/>
    <s v="Cooking_Volunteers"/>
    <x v="169"/>
    <x v="4"/>
    <s v="ID"/>
    <s v="United States"/>
    <n v="1"/>
    <d v="2026-10-07T00:00:00"/>
    <n v="4"/>
    <n v="14"/>
  </r>
  <r>
    <d v="2026-10-07T14:58:09"/>
    <s v="Home"/>
    <x v="220"/>
    <x v="77"/>
    <s v="WA"/>
    <s v="United States"/>
    <n v="1"/>
    <d v="2026-10-07T00:00:00"/>
    <n v="4"/>
    <n v="14"/>
  </r>
  <r>
    <d v="2026-10-07T15:19:18"/>
    <s v="Membership"/>
    <x v="415"/>
    <x v="109"/>
    <n v="10"/>
    <s v="Malaysia"/>
    <n v="1"/>
    <d v="2026-10-07T00:00:00"/>
    <n v="4"/>
    <n v="15"/>
  </r>
  <r>
    <d v="2026-10-07T15:58:30"/>
    <s v="Home"/>
    <x v="99"/>
    <x v="3"/>
    <s v="ID"/>
    <s v="United States"/>
    <n v="1"/>
    <d v="2026-10-07T00:00:00"/>
    <n v="4"/>
    <n v="15"/>
  </r>
  <r>
    <d v="2026-10-07T16:03:16"/>
    <s v="Members_Only"/>
    <x v="99"/>
    <x v="3"/>
    <s v="ID"/>
    <s v="United States"/>
    <n v="1"/>
    <d v="2026-10-07T00:00:00"/>
    <n v="4"/>
    <n v="16"/>
  </r>
  <r>
    <d v="2026-10-07T16:03:22"/>
    <s v="Useful_Links"/>
    <x v="99"/>
    <x v="3"/>
    <s v="ID"/>
    <s v="United States"/>
    <n v="1"/>
    <d v="2026-10-07T00:00:00"/>
    <n v="4"/>
    <n v="16"/>
  </r>
  <r>
    <d v="2026-10-07T16:04:23"/>
    <s v="HOG_Rally_Calendar"/>
    <x v="416"/>
    <x v="39"/>
    <s v="ID"/>
    <s v="United States"/>
    <n v="1"/>
    <d v="2026-10-07T00:00:00"/>
    <n v="4"/>
    <n v="16"/>
  </r>
  <r>
    <d v="2026-10-07T16:05:15"/>
    <s v="National_HOG_Challenges"/>
    <x v="416"/>
    <x v="39"/>
    <s v="ID"/>
    <s v="United States"/>
    <n v="1"/>
    <d v="2026-10-07T00:00:00"/>
    <n v="4"/>
    <n v="16"/>
  </r>
  <r>
    <d v="2026-10-07T16:05:23"/>
    <s v="Reports"/>
    <x v="99"/>
    <x v="3"/>
    <s v="ID"/>
    <s v="United States"/>
    <n v="1"/>
    <d v="2026-10-07T00:00:00"/>
    <n v="4"/>
    <n v="16"/>
  </r>
  <r>
    <d v="2026-10-07T16:10:28"/>
    <s v="Chapter_Calendar"/>
    <x v="417"/>
    <x v="4"/>
    <s v="ID"/>
    <s v="United States"/>
    <n v="1"/>
    <d v="2026-10-07T00:00:00"/>
    <n v="4"/>
    <n v="16"/>
  </r>
  <r>
    <d v="2026-10-07T16:11:42"/>
    <s v="Burger_Burn_Volunteers"/>
    <x v="417"/>
    <x v="4"/>
    <s v="ID"/>
    <s v="United States"/>
    <n v="1"/>
    <d v="2026-10-07T00:00:00"/>
    <n v="4"/>
    <n v="16"/>
  </r>
  <r>
    <d v="2026-10-07T18:08:30"/>
    <s v="Events"/>
    <x v="58"/>
    <x v="3"/>
    <s v="ID"/>
    <s v="United States"/>
    <n v="1"/>
    <d v="2026-10-07T00:00:00"/>
    <n v="4"/>
    <n v="18"/>
  </r>
  <r>
    <d v="2026-10-07T18:09:55"/>
    <s v="Chapter_Calendar"/>
    <x v="58"/>
    <x v="3"/>
    <s v="ID"/>
    <s v="United States"/>
    <n v="1"/>
    <d v="2026-10-07T00:00:00"/>
    <n v="4"/>
    <n v="18"/>
  </r>
  <r>
    <d v="2026-10-07T18:33:25"/>
    <s v="Home"/>
    <x v="300"/>
    <x v="3"/>
    <s v="ID"/>
    <s v="United States"/>
    <n v="1"/>
    <d v="2026-10-07T00:00:00"/>
    <n v="4"/>
    <n v="18"/>
  </r>
  <r>
    <d v="2026-10-07T18:48:35"/>
    <s v="About_Us"/>
    <x v="418"/>
    <x v="12"/>
    <s v="UT"/>
    <s v="United States"/>
    <n v="1"/>
    <d v="2026-10-07T00:00:00"/>
    <n v="4"/>
    <n v="18"/>
  </r>
  <r>
    <d v="2026-10-07T18:48:39"/>
    <s v="Ride_Leads"/>
    <x v="418"/>
    <x v="12"/>
    <s v="UT"/>
    <s v="United States"/>
    <n v="1"/>
    <d v="2026-10-07T00:00:00"/>
    <n v="4"/>
    <n v="18"/>
  </r>
  <r>
    <d v="2026-10-07T18:49:02"/>
    <s v="Group_Riding"/>
    <x v="418"/>
    <x v="12"/>
    <s v="UT"/>
    <s v="United States"/>
    <n v="1"/>
    <d v="2026-10-07T00:00:00"/>
    <n v="4"/>
    <n v="18"/>
  </r>
  <r>
    <d v="2026-10-07T18:50:25"/>
    <s v="About_Us"/>
    <x v="419"/>
    <x v="22"/>
    <s v="VA"/>
    <s v="United States"/>
    <n v="1"/>
    <d v="2026-10-07T00:00:00"/>
    <n v="4"/>
    <n v="18"/>
  </r>
  <r>
    <d v="2026-10-07T19:33:14"/>
    <s v="Home"/>
    <x v="420"/>
    <x v="10"/>
    <s v="OR"/>
    <s v="United States"/>
    <n v="1"/>
    <d v="2026-10-07T00:00:00"/>
    <n v="4"/>
    <n v="19"/>
  </r>
  <r>
    <d v="2026-10-07T19:33:43"/>
    <s v="About_Us"/>
    <x v="420"/>
    <x v="10"/>
    <s v="OR"/>
    <s v="United States"/>
    <n v="1"/>
    <d v="2026-10-07T00:00:00"/>
    <n v="4"/>
    <n v="19"/>
  </r>
  <r>
    <d v="2026-10-07T19:33:44"/>
    <s v="photos_n_videos"/>
    <x v="420"/>
    <x v="10"/>
    <s v="OR"/>
    <s v="United States"/>
    <n v="1"/>
    <d v="2026-10-07T00:00:00"/>
    <n v="4"/>
    <n v="19"/>
  </r>
  <r>
    <d v="2026-10-07T19:33:45"/>
    <s v="Membership"/>
    <x v="420"/>
    <x v="10"/>
    <s v="OR"/>
    <s v="United States"/>
    <n v="1"/>
    <d v="2026-10-07T00:00:00"/>
    <n v="4"/>
    <n v="19"/>
  </r>
  <r>
    <d v="2026-10-07T19:33:45"/>
    <s v="National_HOG_Challenges"/>
    <x v="420"/>
    <x v="10"/>
    <s v="OR"/>
    <s v="United States"/>
    <n v="1"/>
    <d v="2026-10-07T00:00:00"/>
    <n v="4"/>
    <n v="19"/>
  </r>
  <r>
    <d v="2026-10-07T19:33:46"/>
    <s v="LOH"/>
    <x v="420"/>
    <x v="10"/>
    <s v="OR"/>
    <s v="United States"/>
    <n v="1"/>
    <d v="2026-10-07T00:00:00"/>
    <n v="4"/>
    <n v="19"/>
  </r>
  <r>
    <d v="2026-10-07T19:33:47"/>
    <s v="Group_Riding"/>
    <x v="420"/>
    <x v="10"/>
    <s v="OR"/>
    <s v="United States"/>
    <n v="1"/>
    <d v="2026-10-07T00:00:00"/>
    <n v="4"/>
    <n v="19"/>
  </r>
  <r>
    <d v="2026-10-07T19:33:48"/>
    <s v="Ride_Leads"/>
    <x v="420"/>
    <x v="10"/>
    <s v="OR"/>
    <s v="United States"/>
    <n v="1"/>
    <d v="2026-10-07T00:00:00"/>
    <n v="4"/>
    <n v="19"/>
  </r>
  <r>
    <d v="2026-10-07T19:33:49"/>
    <s v="Chapter_Officers"/>
    <x v="420"/>
    <x v="10"/>
    <s v="OR"/>
    <s v="United States"/>
    <n v="1"/>
    <d v="2026-10-07T00:00:00"/>
    <n v="4"/>
    <n v="19"/>
  </r>
  <r>
    <d v="2026-10-07T19:33:50"/>
    <s v="Policies"/>
    <x v="420"/>
    <x v="10"/>
    <s v="OR"/>
    <s v="United States"/>
    <n v="1"/>
    <d v="2026-10-07T00:00:00"/>
    <n v="4"/>
    <n v="19"/>
  </r>
  <r>
    <d v="2026-10-07T19:48:48"/>
    <s v="Scavenger_Hunt_n_Picnic"/>
    <x v="267"/>
    <x v="22"/>
    <s v="VA"/>
    <s v="United States"/>
    <n v="1"/>
    <d v="2026-10-07T00:00:00"/>
    <n v="4"/>
    <n v="19"/>
  </r>
  <r>
    <d v="2026-10-07T19:54:03"/>
    <s v="FAQs"/>
    <x v="421"/>
    <x v="110"/>
    <s v="ID"/>
    <s v="United States"/>
    <n v="1"/>
    <d v="2026-10-07T00:00:00"/>
    <n v="4"/>
    <n v="19"/>
  </r>
  <r>
    <d v="2026-10-07T20:28:55"/>
    <s v="Friendsgiving_Dish_Schedule"/>
    <x v="77"/>
    <x v="9"/>
    <s v="UT"/>
    <s v="United States"/>
    <n v="1"/>
    <d v="2026-10-07T00:00:00"/>
    <n v="4"/>
    <n v="20"/>
  </r>
  <r>
    <d v="2026-10-07T20:36:27"/>
    <s v="LOH"/>
    <x v="119"/>
    <x v="22"/>
    <s v="VA"/>
    <s v="United States"/>
    <n v="1"/>
    <d v="2026-10-07T00:00:00"/>
    <n v="4"/>
    <n v="20"/>
  </r>
  <r>
    <d v="2026-10-07T20:36:41"/>
    <s v="Home"/>
    <x v="175"/>
    <x v="2"/>
    <s v="ID"/>
    <s v="United States"/>
    <n v="1"/>
    <d v="2026-10-07T00:00:00"/>
    <n v="4"/>
    <n v="20"/>
  </r>
  <r>
    <d v="2026-10-07T20:36:49"/>
    <s v="Events"/>
    <x v="175"/>
    <x v="2"/>
    <s v="ID"/>
    <s v="United States"/>
    <n v="1"/>
    <d v="2026-10-07T00:00:00"/>
    <n v="4"/>
    <n v="20"/>
  </r>
  <r>
    <d v="2026-10-07T20:38:14"/>
    <s v="Chapter_Calendar"/>
    <x v="175"/>
    <x v="2"/>
    <s v="ID"/>
    <s v="United States"/>
    <n v="1"/>
    <d v="2026-10-07T00:00:00"/>
    <n v="4"/>
    <n v="20"/>
  </r>
  <r>
    <d v="2026-10-07T20:44:41"/>
    <s v="Home"/>
    <x v="47"/>
    <x v="2"/>
    <s v="ID"/>
    <s v="United States"/>
    <n v="1"/>
    <d v="2026-10-07T00:00:00"/>
    <n v="4"/>
    <n v="20"/>
  </r>
  <r>
    <d v="2026-10-07T21:17:24"/>
    <s v="Home"/>
    <x v="70"/>
    <x v="2"/>
    <s v="ID"/>
    <s v="United States"/>
    <n v="1"/>
    <d v="2026-10-07T00:00:00"/>
    <n v="4"/>
    <n v="21"/>
  </r>
  <r>
    <d v="2026-10-07T21:17:26"/>
    <s v="Chapter_Calendar"/>
    <x v="70"/>
    <x v="2"/>
    <s v="ID"/>
    <s v="United States"/>
    <n v="1"/>
    <d v="2026-10-07T00:00:00"/>
    <n v="4"/>
    <n v="21"/>
  </r>
  <r>
    <d v="2026-10-07T21:29:19"/>
    <s v="Cooking_Volunteers"/>
    <x v="286"/>
    <x v="4"/>
    <s v="ID"/>
    <s v="United States"/>
    <n v="1"/>
    <d v="2026-10-07T00:00:00"/>
    <n v="4"/>
    <n v="21"/>
  </r>
  <r>
    <d v="2026-10-07T21:33:36"/>
    <s v="Home"/>
    <x v="177"/>
    <x v="18"/>
    <s v="ID"/>
    <s v="United States"/>
    <n v="1"/>
    <d v="2026-10-07T00:00:00"/>
    <n v="4"/>
    <n v="21"/>
  </r>
  <r>
    <d v="2026-10-07T21:39:52"/>
    <s v="Home"/>
    <x v="233"/>
    <x v="77"/>
    <s v="WA"/>
    <s v="United States"/>
    <n v="1"/>
    <d v="2026-10-07T00:00:00"/>
    <n v="4"/>
    <n v="21"/>
  </r>
  <r>
    <d v="2026-10-07T21:41:55"/>
    <s v="Home"/>
    <x v="219"/>
    <x v="22"/>
    <s v="VA"/>
    <s v="United States"/>
    <n v="1"/>
    <d v="2026-10-07T00:00:00"/>
    <n v="4"/>
    <n v="21"/>
  </r>
  <r>
    <d v="2026-10-07T21:43:57"/>
    <s v="Biker_BFast_Volunteers"/>
    <x v="422"/>
    <x v="4"/>
    <s v="ID"/>
    <s v="United States"/>
    <n v="1"/>
    <d v="2026-10-07T00:00:00"/>
    <n v="4"/>
    <n v="21"/>
  </r>
  <r>
    <d v="2026-10-07T21:48:36"/>
    <s v="Cooking_Volunteers"/>
    <x v="422"/>
    <x v="4"/>
    <s v="ID"/>
    <s v="United States"/>
    <n v="1"/>
    <d v="2026-10-07T00:00:00"/>
    <n v="4"/>
    <n v="21"/>
  </r>
  <r>
    <d v="2026-10-07T21:50:24"/>
    <s v="Home"/>
    <x v="423"/>
    <x v="22"/>
    <s v="VA"/>
    <s v="United States"/>
    <n v="1"/>
    <d v="2026-10-07T00:00:00"/>
    <n v="4"/>
    <n v="21"/>
  </r>
  <r>
    <d v="2026-10-07T21:54:35"/>
    <s v="Home"/>
    <x v="424"/>
    <x v="85"/>
    <s v="HE"/>
    <s v="Germany"/>
    <n v="1"/>
    <d v="2026-10-07T00:00:00"/>
    <n v="4"/>
    <n v="21"/>
  </r>
  <r>
    <d v="2026-10-08T01:51:00"/>
    <s v="Group_Riding"/>
    <x v="425"/>
    <x v="35"/>
    <s v="CA"/>
    <s v="United States"/>
    <n v="1"/>
    <d v="2026-10-08T00:00:00"/>
    <n v="5"/>
    <n v="1"/>
  </r>
  <r>
    <d v="2026-10-08T03:59:45"/>
    <s v="Forms_n_Docs"/>
    <x v="426"/>
    <x v="22"/>
    <s v="VA"/>
    <s v="United States"/>
    <n v="1"/>
    <d v="2026-10-08T00:00:00"/>
    <n v="5"/>
    <n v="3"/>
  </r>
  <r>
    <d v="2026-10-08T04:08:30"/>
    <s v="Home"/>
    <x v="37"/>
    <x v="20"/>
    <s v="IN"/>
    <s v="United States"/>
    <n v="1"/>
    <d v="2026-10-08T00:00:00"/>
    <n v="5"/>
    <n v="4"/>
  </r>
  <r>
    <d v="2026-10-08T04:08:36"/>
    <s v="photos_n_videos"/>
    <x v="37"/>
    <x v="20"/>
    <s v="IN"/>
    <s v="United States"/>
    <n v="1"/>
    <d v="2026-10-08T00:00:00"/>
    <n v="5"/>
    <n v="4"/>
  </r>
  <r>
    <d v="2026-10-08T05:54:16"/>
    <s v="Chapter_Officers"/>
    <x v="427"/>
    <x v="22"/>
    <s v="VA"/>
    <s v="United States"/>
    <n v="1"/>
    <d v="2026-10-08T00:00:00"/>
    <n v="5"/>
    <n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00D94D-504A-B44C-8519-907B9AFF7BA3}" name="PivotTable1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A3:B30" firstHeaderRow="1" firstDataRow="1" firstDataCol="1"/>
  <pivotFields count="4">
    <pivotField dataField="1" showAll="0"/>
    <pivotField axis="axisRow" numFmtId="22"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numFmtId="1" showAll="0"/>
    <pivotField showAll="0"/>
  </pivotFields>
  <rowFields count="1">
    <field x="1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dataFields count="1">
    <dataField name="Sum of Count" fld="0" baseField="0" baseItem="0"/>
  </dataFields>
  <formats count="1">
    <format dxfId="1">
      <pivotArea dataOnly="0" labelOnly="1" fieldPosition="0">
        <references count="1">
          <reference field="1" count="0"/>
        </references>
      </pivotArea>
    </format>
  </format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8D3706F-1668-EC48-8D8E-FF842EF124E4}" name="PivotTable3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A3:B11" firstHeaderRow="1" firstDataRow="1" firstDataCol="1"/>
  <pivotFields count="4">
    <pivotField dataField="1" showAll="0"/>
    <pivotField numFmtId="14" showAll="0"/>
    <pivotField axis="axisRow" numFmtId="1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 of Count" fld="0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142630-2E03-D744-823A-0221B5E0EA32}" name="PivotTable1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A3:B28" firstHeaderRow="1" firstDataRow="1" firstDataCol="1"/>
  <pivotFields count="4">
    <pivotField dataField="1" showAll="0"/>
    <pivotField numFmtId="22" showAll="0"/>
    <pivotField numFmtId="1" showAll="0"/>
    <pivotField axis="axisRow" showAll="0" sortType="ascending">
      <items count="25">
        <item x="10"/>
        <item x="23"/>
        <item x="0"/>
        <item x="22"/>
        <item x="20"/>
        <item x="1"/>
        <item x="17"/>
        <item x="11"/>
        <item x="2"/>
        <item x="3"/>
        <item x="4"/>
        <item x="12"/>
        <item x="5"/>
        <item x="6"/>
        <item x="7"/>
        <item x="13"/>
        <item x="14"/>
        <item x="15"/>
        <item x="8"/>
        <item x="9"/>
        <item x="16"/>
        <item x="18"/>
        <item x="19"/>
        <item x="21"/>
        <item t="default"/>
      </items>
    </pivotField>
  </pivotFields>
  <rowFields count="1">
    <field x="3"/>
  </rowFields>
  <rowItems count="2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rowItems>
  <colItems count="1">
    <i/>
  </colItems>
  <dataFields count="1">
    <dataField name="Sum of Count" fld="0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AFEBA7-1602-074F-BB8D-65467B6075C8}" name="PivotTable1" cacheId="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A3:B115" firstHeaderRow="1" firstDataRow="1" firstDataCol="1"/>
  <pivotFields count="10">
    <pivotField numFmtId="22" showAll="0"/>
    <pivotField showAll="0"/>
    <pivotField showAll="0"/>
    <pivotField axis="axisRow" showAll="0" sortType="descending">
      <items count="112">
        <item x="8"/>
        <item x="73"/>
        <item x="57"/>
        <item x="29"/>
        <item x="66"/>
        <item x="10"/>
        <item x="4"/>
        <item x="43"/>
        <item x="22"/>
        <item x="39"/>
        <item x="79"/>
        <item x="47"/>
        <item x="59"/>
        <item x="45"/>
        <item x="44"/>
        <item x="26"/>
        <item x="53"/>
        <item x="38"/>
        <item x="28"/>
        <item x="70"/>
        <item x="6"/>
        <item x="7"/>
        <item x="65"/>
        <item x="42"/>
        <item x="58"/>
        <item x="23"/>
        <item x="64"/>
        <item x="69"/>
        <item x="1"/>
        <item x="48"/>
        <item x="13"/>
        <item x="55"/>
        <item x="25"/>
        <item x="37"/>
        <item x="18"/>
        <item x="32"/>
        <item x="17"/>
        <item x="2"/>
        <item x="36"/>
        <item x="5"/>
        <item x="34"/>
        <item x="21"/>
        <item x="35"/>
        <item x="14"/>
        <item x="3"/>
        <item x="60"/>
        <item x="0"/>
        <item x="71"/>
        <item x="40"/>
        <item x="49"/>
        <item x="19"/>
        <item x="77"/>
        <item x="27"/>
        <item x="20"/>
        <item x="9"/>
        <item x="16"/>
        <item x="33"/>
        <item x="11"/>
        <item x="61"/>
        <item x="56"/>
        <item x="50"/>
        <item x="72"/>
        <item x="67"/>
        <item x="52"/>
        <item x="68"/>
        <item x="24"/>
        <item x="63"/>
        <item x="15"/>
        <item x="54"/>
        <item x="41"/>
        <item x="51"/>
        <item x="62"/>
        <item x="12"/>
        <item x="87"/>
        <item x="31"/>
        <item x="46"/>
        <item x="30"/>
        <item x="74"/>
        <item x="75"/>
        <item x="76"/>
        <item x="78"/>
        <item x="80"/>
        <item x="81"/>
        <item x="82"/>
        <item x="83"/>
        <item x="84"/>
        <item x="85"/>
        <item x="86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showAll="0"/>
    <pivotField numFmtId="14" showAll="0"/>
    <pivotField numFmtId="1" showAll="0"/>
    <pivotField showAll="0"/>
  </pivotFields>
  <rowFields count="1">
    <field x="3"/>
  </rowFields>
  <rowItems count="112">
    <i>
      <x v="6"/>
    </i>
    <i>
      <x v="37"/>
    </i>
    <i>
      <x v="44"/>
    </i>
    <i>
      <x v="18"/>
    </i>
    <i>
      <x v="54"/>
    </i>
    <i>
      <x v="8"/>
    </i>
    <i>
      <x v="20"/>
    </i>
    <i>
      <x v="59"/>
    </i>
    <i>
      <x v="57"/>
    </i>
    <i>
      <x v="13"/>
    </i>
    <i>
      <x v="34"/>
    </i>
    <i>
      <x v="9"/>
    </i>
    <i>
      <x v="15"/>
    </i>
    <i>
      <x v="51"/>
    </i>
    <i>
      <x/>
    </i>
    <i>
      <x v="4"/>
    </i>
    <i>
      <x v="72"/>
    </i>
    <i>
      <x v="1"/>
    </i>
    <i>
      <x v="65"/>
    </i>
    <i>
      <x v="5"/>
    </i>
    <i>
      <x v="69"/>
    </i>
    <i>
      <x v="23"/>
    </i>
    <i>
      <x v="36"/>
    </i>
    <i>
      <x v="42"/>
    </i>
    <i>
      <x v="46"/>
    </i>
    <i>
      <x v="7"/>
    </i>
    <i>
      <x v="55"/>
    </i>
    <i>
      <x v="47"/>
    </i>
    <i>
      <x v="63"/>
    </i>
    <i>
      <x v="53"/>
    </i>
    <i>
      <x v="102"/>
    </i>
    <i>
      <x v="22"/>
    </i>
    <i>
      <x v="33"/>
    </i>
    <i>
      <x v="49"/>
    </i>
    <i>
      <x v="70"/>
    </i>
    <i>
      <x v="99"/>
    </i>
    <i>
      <x v="56"/>
    </i>
    <i>
      <x v="75"/>
    </i>
    <i>
      <x v="26"/>
    </i>
    <i>
      <x v="38"/>
    </i>
    <i>
      <x v="50"/>
    </i>
    <i>
      <x v="11"/>
    </i>
    <i>
      <x v="92"/>
    </i>
    <i>
      <x v="14"/>
    </i>
    <i>
      <x v="28"/>
    </i>
    <i>
      <x v="66"/>
    </i>
    <i>
      <x v="40"/>
    </i>
    <i>
      <x v="29"/>
    </i>
    <i>
      <x v="52"/>
    </i>
    <i>
      <x v="12"/>
    </i>
    <i>
      <x v="45"/>
    </i>
    <i>
      <x v="101"/>
    </i>
    <i>
      <x v="81"/>
    </i>
    <i>
      <x v="87"/>
    </i>
    <i>
      <x v="68"/>
    </i>
    <i>
      <x v="77"/>
    </i>
    <i>
      <x v="93"/>
    </i>
    <i>
      <x v="86"/>
    </i>
    <i>
      <x v="61"/>
    </i>
    <i>
      <x v="39"/>
    </i>
    <i>
      <x v="17"/>
    </i>
    <i>
      <x v="84"/>
    </i>
    <i>
      <x v="24"/>
    </i>
    <i>
      <x v="89"/>
    </i>
    <i>
      <x v="73"/>
    </i>
    <i>
      <x v="97"/>
    </i>
    <i>
      <x v="74"/>
    </i>
    <i>
      <x v="48"/>
    </i>
    <i>
      <x v="80"/>
    </i>
    <i>
      <x v="100"/>
    </i>
    <i>
      <x v="19"/>
    </i>
    <i>
      <x v="88"/>
    </i>
    <i>
      <x v="10"/>
    </i>
    <i>
      <x v="96"/>
    </i>
    <i>
      <x v="71"/>
    </i>
    <i>
      <x v="104"/>
    </i>
    <i>
      <x v="35"/>
    </i>
    <i>
      <x v="90"/>
    </i>
    <i>
      <x v="43"/>
    </i>
    <i>
      <x v="94"/>
    </i>
    <i>
      <x v="60"/>
    </i>
    <i>
      <x v="98"/>
    </i>
    <i>
      <x v="41"/>
    </i>
    <i>
      <x v="30"/>
    </i>
    <i>
      <x v="76"/>
    </i>
    <i>
      <x v="106"/>
    </i>
    <i>
      <x v="62"/>
    </i>
    <i>
      <x v="58"/>
    </i>
    <i>
      <x v="78"/>
    </i>
    <i>
      <x v="91"/>
    </i>
    <i>
      <x v="79"/>
    </i>
    <i>
      <x v="2"/>
    </i>
    <i>
      <x v="107"/>
    </i>
    <i>
      <x v="95"/>
    </i>
    <i>
      <x v="108"/>
    </i>
    <i>
      <x v="67"/>
    </i>
    <i>
      <x v="110"/>
    </i>
    <i>
      <x v="32"/>
    </i>
    <i>
      <x v="83"/>
    </i>
    <i>
      <x v="27"/>
    </i>
    <i>
      <x v="16"/>
    </i>
    <i>
      <x v="103"/>
    </i>
    <i>
      <x v="85"/>
    </i>
    <i>
      <x v="105"/>
    </i>
    <i>
      <x v="64"/>
    </i>
    <i>
      <x v="25"/>
    </i>
    <i>
      <x v="3"/>
    </i>
    <i>
      <x v="109"/>
    </i>
    <i>
      <x v="31"/>
    </i>
    <i>
      <x v="21"/>
    </i>
    <i>
      <x v="82"/>
    </i>
    <i t="grand">
      <x/>
    </i>
  </rowItems>
  <colItems count="1">
    <i/>
  </colItems>
  <dataFields count="1">
    <dataField name="Sum of Count" fld="6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83675D-4E5E-3D4D-B36C-B119E4615BE7}" name="PivotTable1" cacheId="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A3:B216" firstHeaderRow="1" firstDataRow="1" firstDataCol="1"/>
  <pivotFields count="10">
    <pivotField numFmtId="22" showAll="0"/>
    <pivotField showAll="0"/>
    <pivotField axis="axisRow" showAll="0" sortType="descending">
      <items count="429">
        <item x="183"/>
        <item x="142"/>
        <item x="33"/>
        <item x="45"/>
        <item x="167"/>
        <item x="82"/>
        <item x="20"/>
        <item x="77"/>
        <item x="96"/>
        <item x="70"/>
        <item x="47"/>
        <item x="160"/>
        <item x="169"/>
        <item x="108"/>
        <item x="72"/>
        <item x="154"/>
        <item x="201"/>
        <item x="120"/>
        <item x="202"/>
        <item h="1" x="17"/>
        <item x="135"/>
        <item x="87"/>
        <item x="53"/>
        <item x="145"/>
        <item x="2"/>
        <item x="64"/>
        <item x="102"/>
        <item x="61"/>
        <item x="4"/>
        <item x="95"/>
        <item x="105"/>
        <item x="147"/>
        <item x="184"/>
        <item x="132"/>
        <item x="332"/>
        <item x="68"/>
        <item x="144"/>
        <item x="143"/>
        <item x="146"/>
        <item x="73"/>
        <item x="32"/>
        <item x="159"/>
        <item x="166"/>
        <item x="11"/>
        <item x="178"/>
        <item x="301"/>
        <item x="185"/>
        <item x="187"/>
        <item x="188"/>
        <item x="39"/>
        <item x="174"/>
        <item x="34"/>
        <item x="31"/>
        <item x="44"/>
        <item x="114"/>
        <item x="7"/>
        <item x="177"/>
        <item x="25"/>
        <item x="179"/>
        <item x="138"/>
        <item x="59"/>
        <item x="90"/>
        <item x="58"/>
        <item x="170"/>
        <item x="12"/>
        <item x="133"/>
        <item x="134"/>
        <item x="118"/>
        <item x="141"/>
        <item x="8"/>
        <item x="125"/>
        <item x="124"/>
        <item x="123"/>
        <item x="30"/>
        <item x="165"/>
        <item x="164"/>
        <item x="121"/>
        <item x="130"/>
        <item x="198"/>
        <item x="88"/>
        <item x="115"/>
        <item x="119"/>
        <item x="173"/>
        <item x="10"/>
        <item x="49"/>
        <item x="155"/>
        <item x="37"/>
        <item x="76"/>
        <item x="101"/>
        <item x="106"/>
        <item x="181"/>
        <item x="288"/>
        <item x="189"/>
        <item x="156"/>
        <item x="86"/>
        <item x="149"/>
        <item x="41"/>
        <item x="35"/>
        <item x="66"/>
        <item x="6"/>
        <item x="81"/>
        <item x="57"/>
        <item x="15"/>
        <item x="162"/>
        <item x="182"/>
        <item x="18"/>
        <item x="46"/>
        <item x="48"/>
        <item x="42"/>
        <item x="69"/>
        <item x="195"/>
        <item x="54"/>
        <item x="136"/>
        <item x="298"/>
        <item x="24"/>
        <item x="97"/>
        <item x="272"/>
        <item x="19"/>
        <item x="250"/>
        <item x="129"/>
        <item x="23"/>
        <item x="22"/>
        <item x="62"/>
        <item x="13"/>
        <item x="112"/>
        <item x="3"/>
        <item x="67"/>
        <item x="100"/>
        <item x="200"/>
        <item x="191"/>
        <item x="98"/>
        <item x="51"/>
        <item x="196"/>
        <item x="139"/>
        <item x="21"/>
        <item x="9"/>
        <item x="27"/>
        <item x="151"/>
        <item x="91"/>
        <item x="29"/>
        <item x="127"/>
        <item x="199"/>
        <item x="89"/>
        <item x="92"/>
        <item x="172"/>
        <item x="122"/>
        <item x="80"/>
        <item x="131"/>
        <item x="180"/>
        <item x="5"/>
        <item x="193"/>
        <item x="190"/>
        <item x="150"/>
        <item x="186"/>
        <item x="74"/>
        <item x="168"/>
        <item x="153"/>
        <item x="128"/>
        <item x="36"/>
        <item x="79"/>
        <item x="83"/>
        <item x="117"/>
        <item x="116"/>
        <item x="93"/>
        <item x="104"/>
        <item x="137"/>
        <item x="140"/>
        <item x="28"/>
        <item x="161"/>
        <item x="197"/>
        <item x="94"/>
        <item x="175"/>
        <item x="14"/>
        <item x="16"/>
        <item x="286"/>
        <item x="158"/>
        <item x="60"/>
        <item x="0"/>
        <item x="192"/>
        <item x="84"/>
        <item x="107"/>
        <item x="152"/>
        <item x="163"/>
        <item x="111"/>
        <item x="43"/>
        <item x="75"/>
        <item x="109"/>
        <item x="1"/>
        <item x="38"/>
        <item x="171"/>
        <item x="26"/>
        <item x="85"/>
        <item x="157"/>
        <item x="50"/>
        <item x="113"/>
        <item x="52"/>
        <item x="126"/>
        <item x="71"/>
        <item x="55"/>
        <item x="65"/>
        <item x="63"/>
        <item x="219"/>
        <item x="40"/>
        <item x="218"/>
        <item x="194"/>
        <item x="110"/>
        <item x="99"/>
        <item x="56"/>
        <item x="78"/>
        <item x="148"/>
        <item x="176"/>
        <item x="103"/>
        <item x="252"/>
        <item h="1" x="203"/>
        <item h="1" x="204"/>
        <item h="1" x="205"/>
        <item h="1" x="206"/>
        <item h="1" x="207"/>
        <item h="1" x="208"/>
        <item h="1" x="209"/>
        <item h="1" x="210"/>
        <item h="1" x="211"/>
        <item h="1" x="212"/>
        <item h="1" x="213"/>
        <item h="1" x="214"/>
        <item h="1" x="215"/>
        <item h="1" x="216"/>
        <item h="1" x="217"/>
        <item h="1" x="220"/>
        <item h="1" x="221"/>
        <item h="1" x="222"/>
        <item h="1" x="223"/>
        <item h="1" x="224"/>
        <item h="1" x="225"/>
        <item h="1" x="226"/>
        <item h="1" x="227"/>
        <item h="1" x="228"/>
        <item h="1" x="229"/>
        <item h="1" x="230"/>
        <item h="1" x="231"/>
        <item h="1" x="232"/>
        <item h="1" x="233"/>
        <item h="1" x="234"/>
        <item h="1" x="235"/>
        <item h="1" x="236"/>
        <item h="1" x="237"/>
        <item h="1" x="238"/>
        <item h="1" x="239"/>
        <item h="1" x="240"/>
        <item h="1" x="241"/>
        <item h="1" x="242"/>
        <item h="1" x="243"/>
        <item h="1" x="244"/>
        <item h="1" x="245"/>
        <item h="1" x="246"/>
        <item h="1" x="247"/>
        <item h="1" x="248"/>
        <item h="1" x="249"/>
        <item h="1" x="251"/>
        <item h="1" x="253"/>
        <item h="1" x="254"/>
        <item h="1" x="255"/>
        <item h="1" x="256"/>
        <item h="1" x="257"/>
        <item h="1" x="258"/>
        <item h="1" x="259"/>
        <item h="1" x="260"/>
        <item h="1" x="261"/>
        <item h="1" x="262"/>
        <item h="1" x="263"/>
        <item h="1" x="264"/>
        <item h="1" x="265"/>
        <item h="1" x="266"/>
        <item h="1" x="267"/>
        <item h="1" x="268"/>
        <item h="1" x="269"/>
        <item h="1" x="270"/>
        <item h="1" x="271"/>
        <item h="1" x="273"/>
        <item h="1" x="274"/>
        <item h="1" x="275"/>
        <item h="1" x="276"/>
        <item h="1" x="277"/>
        <item h="1" x="278"/>
        <item h="1" x="279"/>
        <item h="1" x="280"/>
        <item h="1" x="281"/>
        <item h="1" x="282"/>
        <item h="1" x="283"/>
        <item h="1" x="284"/>
        <item h="1" x="285"/>
        <item h="1" x="287"/>
        <item h="1" x="289"/>
        <item h="1" x="290"/>
        <item h="1" x="291"/>
        <item h="1" x="292"/>
        <item h="1" x="293"/>
        <item h="1" x="294"/>
        <item h="1" x="295"/>
        <item h="1" x="296"/>
        <item h="1" x="297"/>
        <item h="1" x="299"/>
        <item h="1" x="300"/>
        <item h="1" x="302"/>
        <item h="1" x="303"/>
        <item h="1" x="304"/>
        <item h="1" x="305"/>
        <item h="1" x="306"/>
        <item h="1" x="307"/>
        <item h="1" x="308"/>
        <item h="1" x="309"/>
        <item h="1" x="310"/>
        <item h="1" x="311"/>
        <item h="1" x="312"/>
        <item h="1" x="313"/>
        <item h="1" x="314"/>
        <item h="1" x="315"/>
        <item h="1" x="316"/>
        <item h="1" x="317"/>
        <item h="1" x="318"/>
        <item h="1" x="319"/>
        <item h="1" x="320"/>
        <item h="1" x="321"/>
        <item h="1" x="322"/>
        <item h="1" x="323"/>
        <item h="1" x="324"/>
        <item h="1" x="325"/>
        <item h="1" x="326"/>
        <item h="1" x="327"/>
        <item h="1" x="328"/>
        <item h="1" x="329"/>
        <item h="1" x="330"/>
        <item h="1" x="331"/>
        <item h="1" x="333"/>
        <item h="1" x="334"/>
        <item h="1" x="335"/>
        <item h="1" x="336"/>
        <item h="1" x="337"/>
        <item h="1" x="338"/>
        <item h="1" x="339"/>
        <item h="1" x="340"/>
        <item h="1" x="341"/>
        <item h="1" x="342"/>
        <item h="1" x="343"/>
        <item h="1" x="344"/>
        <item h="1" x="345"/>
        <item h="1" x="346"/>
        <item h="1" x="347"/>
        <item h="1" x="348"/>
        <item h="1" x="349"/>
        <item h="1" x="350"/>
        <item h="1" x="351"/>
        <item h="1" x="352"/>
        <item h="1" x="353"/>
        <item h="1" x="354"/>
        <item h="1" x="355"/>
        <item h="1" x="356"/>
        <item h="1" x="357"/>
        <item h="1" x="358"/>
        <item h="1" x="359"/>
        <item h="1" x="360"/>
        <item h="1" x="361"/>
        <item h="1" x="362"/>
        <item h="1" x="363"/>
        <item h="1" x="364"/>
        <item h="1" x="365"/>
        <item h="1" x="366"/>
        <item h="1" x="367"/>
        <item h="1" x="368"/>
        <item h="1" x="369"/>
        <item h="1" x="370"/>
        <item h="1" x="371"/>
        <item h="1" x="372"/>
        <item h="1" x="373"/>
        <item h="1" x="374"/>
        <item h="1" x="375"/>
        <item h="1" x="376"/>
        <item h="1" x="377"/>
        <item h="1" x="378"/>
        <item h="1" x="379"/>
        <item h="1" x="380"/>
        <item h="1" x="381"/>
        <item h="1" x="382"/>
        <item h="1" x="383"/>
        <item h="1" x="384"/>
        <item h="1" x="385"/>
        <item h="1" x="386"/>
        <item h="1" x="387"/>
        <item h="1" x="388"/>
        <item h="1" x="389"/>
        <item h="1" x="390"/>
        <item h="1" x="391"/>
        <item h="1" x="392"/>
        <item h="1" x="393"/>
        <item h="1" x="394"/>
        <item h="1" x="395"/>
        <item h="1" x="396"/>
        <item h="1" x="397"/>
        <item h="1" x="398"/>
        <item h="1" x="399"/>
        <item h="1" x="400"/>
        <item h="1" x="401"/>
        <item h="1" x="402"/>
        <item h="1" x="403"/>
        <item h="1" x="404"/>
        <item h="1" x="405"/>
        <item h="1" x="406"/>
        <item h="1" x="407"/>
        <item h="1" x="408"/>
        <item h="1" x="409"/>
        <item h="1" x="410"/>
        <item h="1" x="411"/>
        <item h="1" x="412"/>
        <item h="1" x="413"/>
        <item h="1" x="414"/>
        <item h="1" x="415"/>
        <item h="1" x="416"/>
        <item h="1" x="417"/>
        <item h="1" x="418"/>
        <item h="1" x="419"/>
        <item h="1" x="420"/>
        <item h="1" x="421"/>
        <item h="1" x="422"/>
        <item h="1" x="423"/>
        <item h="1" x="424"/>
        <item h="1" x="425"/>
        <item h="1" x="426"/>
        <item h="1" x="42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dataField="1" showAll="0"/>
    <pivotField numFmtId="22" showAll="0"/>
    <pivotField numFmtId="1" showAll="0"/>
    <pivotField showAll="0"/>
  </pivotFields>
  <rowFields count="1">
    <field x="2"/>
  </rowFields>
  <rowItems count="213">
    <i>
      <x v="99"/>
    </i>
    <i>
      <x v="85"/>
    </i>
    <i>
      <x v="20"/>
    </i>
    <i>
      <x v="8"/>
    </i>
    <i>
      <x v="51"/>
    </i>
    <i>
      <x v="206"/>
    </i>
    <i>
      <x v="25"/>
    </i>
    <i>
      <x v="12"/>
    </i>
    <i>
      <x v="53"/>
    </i>
    <i>
      <x v="174"/>
    </i>
    <i>
      <x v="22"/>
    </i>
    <i>
      <x v="9"/>
    </i>
    <i>
      <x v="10"/>
    </i>
    <i>
      <x v="7"/>
    </i>
    <i>
      <x v="208"/>
    </i>
    <i>
      <x v="184"/>
    </i>
    <i>
      <x v="173"/>
    </i>
    <i>
      <x v="128"/>
    </i>
    <i>
      <x v="84"/>
    </i>
    <i>
      <x v="178"/>
    </i>
    <i>
      <x v="91"/>
    </i>
    <i>
      <x v="26"/>
    </i>
    <i>
      <x v="159"/>
    </i>
    <i>
      <x v="28"/>
    </i>
    <i>
      <x v="21"/>
    </i>
    <i>
      <x v="171"/>
    </i>
    <i>
      <x v="200"/>
    </i>
    <i>
      <x v="62"/>
    </i>
    <i>
      <x v="107"/>
    </i>
    <i>
      <x v="93"/>
    </i>
    <i>
      <x v="92"/>
    </i>
    <i>
      <x v="127"/>
    </i>
    <i>
      <x v="152"/>
    </i>
    <i>
      <x v="56"/>
    </i>
    <i>
      <x v="86"/>
    </i>
    <i>
      <x v="191"/>
    </i>
    <i>
      <x v="179"/>
    </i>
    <i>
      <x v="170"/>
    </i>
    <i>
      <x v="14"/>
    </i>
    <i>
      <x v="154"/>
    </i>
    <i>
      <x v="13"/>
    </i>
    <i>
      <x v="203"/>
    </i>
    <i>
      <x v="40"/>
    </i>
    <i>
      <x v="97"/>
    </i>
    <i>
      <x v="115"/>
    </i>
    <i>
      <x v="89"/>
    </i>
    <i>
      <x/>
    </i>
    <i>
      <x v="142"/>
    </i>
    <i>
      <x v="126"/>
    </i>
    <i>
      <x v="114"/>
    </i>
    <i>
      <x v="63"/>
    </i>
    <i>
      <x v="204"/>
    </i>
    <i>
      <x v="24"/>
    </i>
    <i>
      <x v="160"/>
    </i>
    <i>
      <x v="112"/>
    </i>
    <i>
      <x v="176"/>
    </i>
    <i>
      <x v="157"/>
    </i>
    <i>
      <x v="140"/>
    </i>
    <i>
      <x v="88"/>
    </i>
    <i>
      <x v="29"/>
    </i>
    <i>
      <x v="145"/>
    </i>
    <i>
      <x v="50"/>
    </i>
    <i>
      <x v="100"/>
    </i>
    <i>
      <x v="2"/>
    </i>
    <i>
      <x v="133"/>
    </i>
    <i>
      <x v="168"/>
    </i>
    <i>
      <x v="61"/>
    </i>
    <i>
      <x v="183"/>
    </i>
    <i>
      <x v="147"/>
    </i>
    <i>
      <x v="202"/>
    </i>
    <i>
      <x v="158"/>
    </i>
    <i>
      <x v="87"/>
    </i>
    <i>
      <x v="104"/>
    </i>
    <i>
      <x v="210"/>
    </i>
    <i>
      <x v="119"/>
    </i>
    <i>
      <x v="201"/>
    </i>
    <i>
      <x v="120"/>
    </i>
    <i>
      <x v="123"/>
    </i>
    <i>
      <x v="211"/>
    </i>
    <i>
      <x v="41"/>
    </i>
    <i>
      <x v="110"/>
    </i>
    <i>
      <x v="193"/>
    </i>
    <i>
      <x v="11"/>
    </i>
    <i>
      <x v="39"/>
    </i>
    <i>
      <x v="124"/>
    </i>
    <i>
      <x v="42"/>
    </i>
    <i>
      <x v="5"/>
    </i>
    <i>
      <x v="74"/>
    </i>
    <i>
      <x v="94"/>
    </i>
    <i>
      <x v="52"/>
    </i>
    <i>
      <x v="95"/>
    </i>
    <i>
      <x v="58"/>
    </i>
    <i>
      <x v="132"/>
    </i>
    <i>
      <x v="181"/>
    </i>
    <i>
      <x v="27"/>
    </i>
    <i>
      <x v="43"/>
    </i>
    <i>
      <x v="135"/>
    </i>
    <i>
      <x v="44"/>
    </i>
    <i>
      <x v="137"/>
    </i>
    <i>
      <x v="35"/>
    </i>
    <i>
      <x v="138"/>
    </i>
    <i>
      <x v="166"/>
    </i>
    <i>
      <x v="6"/>
    </i>
    <i>
      <x v="36"/>
    </i>
    <i>
      <x v="141"/>
    </i>
    <i>
      <x v="175"/>
    </i>
    <i>
      <x v="81"/>
    </i>
    <i>
      <x v="1"/>
    </i>
    <i>
      <x v="144"/>
    </i>
    <i>
      <x v="180"/>
    </i>
    <i>
      <x v="59"/>
    </i>
    <i>
      <x v="118"/>
    </i>
    <i>
      <x v="146"/>
    </i>
    <i>
      <x v="190"/>
    </i>
    <i>
      <x v="105"/>
    </i>
    <i>
      <x v="192"/>
    </i>
    <i>
      <x v="149"/>
    </i>
    <i>
      <x v="197"/>
    </i>
    <i>
      <x v="155"/>
    </i>
    <i>
      <x v="90"/>
    </i>
    <i>
      <x v="212"/>
    </i>
    <i>
      <x v="122"/>
    </i>
    <i>
      <x v="4"/>
    </i>
    <i>
      <x v="32"/>
    </i>
    <i>
      <x v="188"/>
    </i>
    <i>
      <x v="172"/>
    </i>
    <i>
      <x v="82"/>
    </i>
    <i>
      <x v="83"/>
    </i>
    <i>
      <x v="75"/>
    </i>
    <i>
      <x v="31"/>
    </i>
    <i>
      <x v="196"/>
    </i>
    <i>
      <x v="57"/>
    </i>
    <i>
      <x v="71"/>
    </i>
    <i>
      <x v="3"/>
    </i>
    <i>
      <x v="109"/>
    </i>
    <i>
      <x v="130"/>
    </i>
    <i>
      <x v="30"/>
    </i>
    <i>
      <x v="131"/>
    </i>
    <i>
      <x v="77"/>
    </i>
    <i>
      <x v="15"/>
    </i>
    <i>
      <x v="121"/>
    </i>
    <i>
      <x v="49"/>
    </i>
    <i>
      <x v="47"/>
    </i>
    <i>
      <x v="134"/>
    </i>
    <i>
      <x v="72"/>
    </i>
    <i>
      <x v="60"/>
    </i>
    <i>
      <x v="73"/>
    </i>
    <i>
      <x v="136"/>
    </i>
    <i>
      <x v="55"/>
    </i>
    <i>
      <x v="23"/>
    </i>
    <i>
      <x v="182"/>
    </i>
    <i>
      <x v="16"/>
    </i>
    <i>
      <x v="186"/>
    </i>
    <i>
      <x v="139"/>
    </i>
    <i>
      <x v="116"/>
    </i>
    <i>
      <x v="18"/>
    </i>
    <i>
      <x v="194"/>
    </i>
    <i>
      <x v="54"/>
    </i>
    <i>
      <x v="198"/>
    </i>
    <i>
      <x v="64"/>
    </i>
    <i>
      <x v="17"/>
    </i>
    <i>
      <x v="143"/>
    </i>
    <i>
      <x v="46"/>
    </i>
    <i>
      <x v="65"/>
    </i>
    <i>
      <x v="125"/>
    </i>
    <i>
      <x v="66"/>
    </i>
    <i>
      <x v="169"/>
    </i>
    <i>
      <x v="96"/>
    </i>
    <i>
      <x v="37"/>
    </i>
    <i>
      <x v="67"/>
    </i>
    <i>
      <x v="38"/>
    </i>
    <i>
      <x v="148"/>
    </i>
    <i>
      <x v="108"/>
    </i>
    <i>
      <x v="98"/>
    </i>
    <i>
      <x v="177"/>
    </i>
    <i>
      <x v="150"/>
    </i>
    <i>
      <x v="111"/>
    </i>
    <i>
      <x v="151"/>
    </i>
    <i>
      <x v="113"/>
    </i>
    <i>
      <x v="33"/>
    </i>
    <i>
      <x v="76"/>
    </i>
    <i>
      <x v="153"/>
    </i>
    <i>
      <x v="185"/>
    </i>
    <i>
      <x v="34"/>
    </i>
    <i>
      <x v="187"/>
    </i>
    <i>
      <x v="68"/>
    </i>
    <i>
      <x v="189"/>
    </i>
    <i>
      <x v="156"/>
    </i>
    <i>
      <x v="117"/>
    </i>
    <i>
      <x v="69"/>
    </i>
    <i>
      <x v="78"/>
    </i>
    <i>
      <x v="101"/>
    </i>
    <i>
      <x v="195"/>
    </i>
    <i>
      <x v="102"/>
    </i>
    <i>
      <x v="79"/>
    </i>
    <i>
      <x v="103"/>
    </i>
    <i>
      <x v="199"/>
    </i>
    <i>
      <x v="161"/>
    </i>
    <i>
      <x v="80"/>
    </i>
    <i>
      <x v="162"/>
    </i>
    <i>
      <x v="45"/>
    </i>
    <i>
      <x v="163"/>
    </i>
    <i>
      <x v="205"/>
    </i>
    <i>
      <x v="164"/>
    </i>
    <i>
      <x v="207"/>
    </i>
    <i>
      <x v="165"/>
    </i>
    <i>
      <x v="209"/>
    </i>
    <i>
      <x v="70"/>
    </i>
    <i>
      <x v="167"/>
    </i>
    <i>
      <x v="48"/>
    </i>
    <i>
      <x v="129"/>
    </i>
    <i>
      <x v="106"/>
    </i>
    <i t="grand">
      <x/>
    </i>
  </rowItems>
  <colItems count="1">
    <i/>
  </colItems>
  <dataFields count="1">
    <dataField name="Sum of Count" fld="6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E7CCF-3C39-5142-AAF5-F3C05AF646C1}">
  <sheetPr>
    <pageSetUpPr fitToPage="1"/>
  </sheetPr>
  <dimension ref="A1:V1348"/>
  <sheetViews>
    <sheetView tabSelected="1" topLeftCell="D1" workbookViewId="0">
      <selection activeCell="O15" sqref="O15"/>
    </sheetView>
  </sheetViews>
  <sheetFormatPr baseColWidth="10" defaultRowHeight="16" x14ac:dyDescent="0.2"/>
  <cols>
    <col min="1" max="1" width="16" customWidth="1"/>
    <col min="2" max="2" width="27.33203125" bestFit="1" customWidth="1"/>
    <col min="3" max="3" width="14.6640625" bestFit="1" customWidth="1"/>
    <col min="4" max="4" width="14.83203125" bestFit="1" customWidth="1"/>
    <col min="5" max="5" width="9.33203125" bestFit="1" customWidth="1"/>
    <col min="6" max="6" width="14.5" customWidth="1"/>
    <col min="7" max="7" width="5.83203125" bestFit="1" customWidth="1"/>
    <col min="8" max="8" width="10.6640625" style="12" customWidth="1"/>
    <col min="9" max="9" width="9.1640625" style="9" customWidth="1"/>
    <col min="10" max="10" width="9.5" style="10" customWidth="1"/>
    <col min="11" max="11" width="2.1640625" customWidth="1"/>
    <col min="12" max="12" width="10.5" style="2" customWidth="1"/>
    <col min="13" max="13" width="5.6640625" customWidth="1"/>
    <col min="14" max="14" width="13" customWidth="1"/>
    <col min="15" max="15" width="2.5" customWidth="1"/>
    <col min="16" max="16" width="27.33203125" bestFit="1" customWidth="1"/>
    <col min="17" max="17" width="8.33203125" bestFit="1" customWidth="1"/>
    <col min="18" max="18" width="13.1640625" customWidth="1"/>
    <col min="19" max="19" width="14.83203125" customWidth="1"/>
    <col min="20" max="20" width="16.1640625" customWidth="1"/>
    <col min="21" max="21" width="5.5" customWidth="1"/>
    <col min="22" max="22" width="2" customWidth="1"/>
  </cols>
  <sheetData>
    <row r="1" spans="1:22" ht="27" customHeight="1" x14ac:dyDescent="0.25">
      <c r="A1" s="3" t="s">
        <v>42</v>
      </c>
      <c r="B1" s="3" t="s">
        <v>43</v>
      </c>
      <c r="C1" s="3" t="s">
        <v>44</v>
      </c>
      <c r="D1" s="3" t="s">
        <v>45</v>
      </c>
      <c r="E1" s="3" t="s">
        <v>73</v>
      </c>
      <c r="F1" s="3" t="s">
        <v>46</v>
      </c>
      <c r="G1" s="3" t="s">
        <v>47</v>
      </c>
      <c r="H1" s="11" t="s">
        <v>117</v>
      </c>
      <c r="I1" s="8" t="s">
        <v>220</v>
      </c>
      <c r="J1" s="7" t="s">
        <v>124</v>
      </c>
      <c r="K1" s="58" t="s">
        <v>499</v>
      </c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</row>
    <row r="2" spans="1:22" ht="17" thickBot="1" x14ac:dyDescent="0.25">
      <c r="A2" s="1">
        <v>46278.091481481482</v>
      </c>
      <c r="B2" t="s">
        <v>9</v>
      </c>
      <c r="C2" t="s">
        <v>168</v>
      </c>
      <c r="D2" t="s">
        <v>169</v>
      </c>
      <c r="E2" t="s">
        <v>170</v>
      </c>
      <c r="F2" t="s">
        <v>3</v>
      </c>
      <c r="G2">
        <v>1</v>
      </c>
      <c r="H2" s="12">
        <f t="shared" ref="H2:H26" si="0">INT(A2)</f>
        <v>46278</v>
      </c>
      <c r="I2" s="9">
        <f t="shared" ref="I2:I3" si="1">WEEKDAY(A2)</f>
        <v>1</v>
      </c>
      <c r="J2" s="10">
        <f t="shared" ref="J2:J26" si="2">HOUR(A2)</f>
        <v>2</v>
      </c>
      <c r="K2" s="61" t="s">
        <v>677</v>
      </c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1:22" ht="19" x14ac:dyDescent="0.25">
      <c r="A3" s="1">
        <v>46278.237187500003</v>
      </c>
      <c r="B3" t="s">
        <v>8</v>
      </c>
      <c r="C3" t="s">
        <v>171</v>
      </c>
      <c r="D3" t="s">
        <v>138</v>
      </c>
      <c r="F3" t="s">
        <v>138</v>
      </c>
      <c r="G3">
        <v>1</v>
      </c>
      <c r="H3" s="12">
        <f t="shared" si="0"/>
        <v>46278</v>
      </c>
      <c r="I3" s="9">
        <f t="shared" si="1"/>
        <v>1</v>
      </c>
      <c r="J3" s="10">
        <f t="shared" si="2"/>
        <v>5</v>
      </c>
      <c r="K3" s="24"/>
      <c r="L3" s="56" t="s">
        <v>360</v>
      </c>
      <c r="M3" s="56"/>
      <c r="N3" s="35" t="s">
        <v>147</v>
      </c>
      <c r="O3" s="26"/>
      <c r="P3" s="57" t="s">
        <v>146</v>
      </c>
      <c r="Q3" s="56"/>
      <c r="R3" s="15" t="s">
        <v>147</v>
      </c>
      <c r="S3" s="15" t="s">
        <v>361</v>
      </c>
      <c r="T3" s="15" t="s">
        <v>362</v>
      </c>
      <c r="U3" s="25"/>
      <c r="V3" s="26"/>
    </row>
    <row r="4" spans="1:22" x14ac:dyDescent="0.2">
      <c r="A4" s="1">
        <v>46278.340081018519</v>
      </c>
      <c r="B4" t="s">
        <v>8</v>
      </c>
      <c r="C4" t="s">
        <v>160</v>
      </c>
      <c r="D4" t="s">
        <v>61</v>
      </c>
      <c r="E4" t="s">
        <v>7</v>
      </c>
      <c r="F4" t="s">
        <v>3</v>
      </c>
      <c r="G4">
        <v>1</v>
      </c>
      <c r="H4" s="12">
        <f t="shared" si="0"/>
        <v>46278</v>
      </c>
      <c r="I4" s="9">
        <f t="shared" ref="I4:I67" si="3">WEEKDAY(A4)</f>
        <v>1</v>
      </c>
      <c r="J4" s="10">
        <f t="shared" si="2"/>
        <v>8</v>
      </c>
      <c r="K4" s="27"/>
      <c r="L4" s="53" t="s">
        <v>7</v>
      </c>
      <c r="M4" s="32">
        <f>SUMIF(E:E,L4,G:G)</f>
        <v>785</v>
      </c>
      <c r="N4" s="37">
        <f>100*M4/$M$31</f>
        <v>58.277654046028211</v>
      </c>
      <c r="O4" s="28"/>
      <c r="P4" s="19" t="s">
        <v>4</v>
      </c>
      <c r="Q4">
        <f>SUMIF(B:B,TRIM(P4),G:G)</f>
        <v>389</v>
      </c>
      <c r="R4" s="37">
        <f>100*Q4/SUM(G:G)</f>
        <v>28.878990348923534</v>
      </c>
      <c r="S4" s="54">
        <f t="shared" ref="S4:S12" si="4">SUMIFS(G:G,E:E,"ID",B:B,P4)</f>
        <v>225</v>
      </c>
      <c r="T4" s="38">
        <f t="shared" ref="T4:T12" si="5">100*S4/Q4</f>
        <v>57.840616966580974</v>
      </c>
      <c r="V4" s="28"/>
    </row>
    <row r="5" spans="1:22" x14ac:dyDescent="0.2">
      <c r="A5" s="1">
        <v>46278.342199074075</v>
      </c>
      <c r="B5" t="s">
        <v>4</v>
      </c>
      <c r="C5" t="s">
        <v>172</v>
      </c>
      <c r="D5" t="s">
        <v>26</v>
      </c>
      <c r="E5" t="s">
        <v>7</v>
      </c>
      <c r="F5" t="s">
        <v>3</v>
      </c>
      <c r="G5">
        <v>1</v>
      </c>
      <c r="H5" s="12">
        <f t="shared" si="0"/>
        <v>46278</v>
      </c>
      <c r="I5" s="9">
        <f t="shared" si="3"/>
        <v>1</v>
      </c>
      <c r="J5" s="10">
        <f t="shared" si="2"/>
        <v>8</v>
      </c>
      <c r="K5" s="27"/>
      <c r="L5" s="53" t="s">
        <v>30</v>
      </c>
      <c r="M5" s="32">
        <f>SUMIF(E:E,L5,G:G)</f>
        <v>94</v>
      </c>
      <c r="N5" s="37">
        <f>100*M5/$M$31</f>
        <v>6.9784706755753527</v>
      </c>
      <c r="O5" s="28"/>
      <c r="P5" s="19" t="s">
        <v>8</v>
      </c>
      <c r="Q5">
        <f>SUMIF(B:B,TRIM(P5),G:G)</f>
        <v>256</v>
      </c>
      <c r="R5" s="37">
        <f>100*Q5/SUM(G:G)</f>
        <v>19.00519673348181</v>
      </c>
      <c r="S5" s="54">
        <f t="shared" si="4"/>
        <v>178</v>
      </c>
      <c r="T5" s="38">
        <f t="shared" si="5"/>
        <v>69.53125</v>
      </c>
      <c r="V5" s="28"/>
    </row>
    <row r="6" spans="1:22" x14ac:dyDescent="0.2">
      <c r="A6" s="1">
        <v>46278.36178240741</v>
      </c>
      <c r="B6" t="s">
        <v>8</v>
      </c>
      <c r="C6" t="s">
        <v>84</v>
      </c>
      <c r="D6" t="s">
        <v>6</v>
      </c>
      <c r="E6" t="s">
        <v>7</v>
      </c>
      <c r="F6" t="s">
        <v>3</v>
      </c>
      <c r="G6">
        <v>1</v>
      </c>
      <c r="H6" s="12">
        <f t="shared" si="0"/>
        <v>46278</v>
      </c>
      <c r="I6" s="9">
        <f t="shared" si="3"/>
        <v>1</v>
      </c>
      <c r="J6" s="10">
        <f t="shared" si="2"/>
        <v>8</v>
      </c>
      <c r="K6" s="27"/>
      <c r="L6" s="53" t="s">
        <v>39</v>
      </c>
      <c r="M6" s="32">
        <f>SUMIF(E:E,L6,G:G)</f>
        <v>87</v>
      </c>
      <c r="N6" s="37">
        <f>100*M6/$M$31</f>
        <v>6.4587973273942092</v>
      </c>
      <c r="O6" s="28"/>
      <c r="P6" s="19" t="s">
        <v>11</v>
      </c>
      <c r="Q6">
        <f>SUMIF(B:B,TRIM(P6),G:G)</f>
        <v>85</v>
      </c>
      <c r="R6" s="37">
        <f>100*Q6/SUM(G:G)</f>
        <v>6.3103192279138831</v>
      </c>
      <c r="S6" s="54">
        <f t="shared" si="4"/>
        <v>51</v>
      </c>
      <c r="T6" s="38">
        <f t="shared" si="5"/>
        <v>60</v>
      </c>
      <c r="V6" s="28"/>
    </row>
    <row r="7" spans="1:22" x14ac:dyDescent="0.2">
      <c r="A7" s="1">
        <v>46278.374259259261</v>
      </c>
      <c r="B7" t="s">
        <v>4</v>
      </c>
      <c r="C7" t="s">
        <v>173</v>
      </c>
      <c r="D7" t="s">
        <v>174</v>
      </c>
      <c r="E7" t="s">
        <v>72</v>
      </c>
      <c r="F7" t="s">
        <v>3</v>
      </c>
      <c r="G7">
        <v>1</v>
      </c>
      <c r="H7" s="12">
        <f t="shared" si="0"/>
        <v>46278</v>
      </c>
      <c r="I7" s="9">
        <f t="shared" si="3"/>
        <v>1</v>
      </c>
      <c r="J7" s="10">
        <f t="shared" si="2"/>
        <v>8</v>
      </c>
      <c r="K7" s="27"/>
      <c r="L7" s="53" t="s">
        <v>72</v>
      </c>
      <c r="M7" s="32">
        <f>SUMIF(E:E,L7,G:G)</f>
        <v>80</v>
      </c>
      <c r="N7" s="37">
        <f>100*M7/$M$31</f>
        <v>5.9391239792130657</v>
      </c>
      <c r="O7" s="28"/>
      <c r="P7" s="20" t="s">
        <v>101</v>
      </c>
      <c r="Q7">
        <f>SUMIF(B:B,TRIM(P7),G:G)</f>
        <v>83</v>
      </c>
      <c r="R7" s="37">
        <f>100*Q7/SUM(G:G)</f>
        <v>6.1618411284335561</v>
      </c>
      <c r="S7" s="54">
        <f t="shared" si="4"/>
        <v>45</v>
      </c>
      <c r="T7" s="38">
        <f t="shared" si="5"/>
        <v>54.216867469879517</v>
      </c>
      <c r="V7" s="28"/>
    </row>
    <row r="8" spans="1:22" x14ac:dyDescent="0.2">
      <c r="A8" s="1">
        <v>46278.375393518516</v>
      </c>
      <c r="B8" t="s">
        <v>8</v>
      </c>
      <c r="C8" t="s">
        <v>173</v>
      </c>
      <c r="D8" t="s">
        <v>174</v>
      </c>
      <c r="E8" t="s">
        <v>72</v>
      </c>
      <c r="F8" t="s">
        <v>3</v>
      </c>
      <c r="G8">
        <v>1</v>
      </c>
      <c r="H8" s="12">
        <f t="shared" si="0"/>
        <v>46278</v>
      </c>
      <c r="I8" s="9">
        <f t="shared" si="3"/>
        <v>1</v>
      </c>
      <c r="J8" s="10">
        <f t="shared" si="2"/>
        <v>9</v>
      </c>
      <c r="K8" s="27"/>
      <c r="L8" s="53" t="s">
        <v>2</v>
      </c>
      <c r="M8" s="32">
        <f>SUMIF(E:E,L8,G:G)</f>
        <v>64</v>
      </c>
      <c r="N8" s="37">
        <f>100*M8/$M$31</f>
        <v>4.7512991833704525</v>
      </c>
      <c r="O8" s="28"/>
      <c r="P8" s="19" t="s">
        <v>9</v>
      </c>
      <c r="Q8">
        <f>SUMIF(B:B,TRIM(P8),G:G)</f>
        <v>52</v>
      </c>
      <c r="R8" s="37">
        <f>100*Q8/SUM(G:G)</f>
        <v>3.8604305864884929</v>
      </c>
      <c r="S8" s="54">
        <f t="shared" si="4"/>
        <v>34</v>
      </c>
      <c r="T8" s="38">
        <f t="shared" si="5"/>
        <v>65.384615384615387</v>
      </c>
      <c r="V8" s="28"/>
    </row>
    <row r="9" spans="1:22" x14ac:dyDescent="0.2">
      <c r="A9" s="1">
        <v>46278.376122685186</v>
      </c>
      <c r="B9" t="s">
        <v>4</v>
      </c>
      <c r="C9" t="s">
        <v>68</v>
      </c>
      <c r="D9" t="s">
        <v>69</v>
      </c>
      <c r="E9" t="s">
        <v>7</v>
      </c>
      <c r="F9" t="s">
        <v>3</v>
      </c>
      <c r="G9">
        <v>1</v>
      </c>
      <c r="H9" s="12">
        <f t="shared" si="0"/>
        <v>46278</v>
      </c>
      <c r="I9" s="9">
        <f t="shared" si="3"/>
        <v>1</v>
      </c>
      <c r="J9" s="10">
        <f t="shared" si="2"/>
        <v>9</v>
      </c>
      <c r="K9" s="27"/>
      <c r="L9" s="53" t="s">
        <v>96</v>
      </c>
      <c r="M9" s="32">
        <f>SUMIF(E:E,L9,G:G)</f>
        <v>31</v>
      </c>
      <c r="N9" s="37">
        <f>100*M9/$M$31</f>
        <v>2.3014105419450632</v>
      </c>
      <c r="O9" s="28"/>
      <c r="P9" s="19" t="s">
        <v>49</v>
      </c>
      <c r="Q9">
        <f>SUMIF(B:B,TRIM(P9),G:G)</f>
        <v>49</v>
      </c>
      <c r="R9" s="37">
        <f>100*Q9/SUM(G:G)</f>
        <v>3.6377134372680029</v>
      </c>
      <c r="S9" s="54">
        <f t="shared" si="4"/>
        <v>32</v>
      </c>
      <c r="T9" s="38">
        <f t="shared" si="5"/>
        <v>65.306122448979593</v>
      </c>
      <c r="V9" s="28"/>
    </row>
    <row r="10" spans="1:22" x14ac:dyDescent="0.2">
      <c r="A10" s="1">
        <v>46278.376238425924</v>
      </c>
      <c r="B10" t="s">
        <v>101</v>
      </c>
      <c r="C10" t="s">
        <v>68</v>
      </c>
      <c r="D10" t="s">
        <v>69</v>
      </c>
      <c r="E10" t="s">
        <v>7</v>
      </c>
      <c r="F10" t="s">
        <v>3</v>
      </c>
      <c r="G10">
        <v>1</v>
      </c>
      <c r="H10" s="12">
        <f t="shared" si="0"/>
        <v>46278</v>
      </c>
      <c r="I10" s="9">
        <f t="shared" si="3"/>
        <v>1</v>
      </c>
      <c r="J10" s="10">
        <f t="shared" si="2"/>
        <v>9</v>
      </c>
      <c r="K10" s="27"/>
      <c r="L10" s="2" t="s">
        <v>86</v>
      </c>
      <c r="M10">
        <f>SUMIF(E:E,L10,G:G)</f>
        <v>23</v>
      </c>
      <c r="N10" s="36">
        <f>100*M10/$M$31</f>
        <v>1.7074981440237564</v>
      </c>
      <c r="O10" s="28"/>
      <c r="P10" s="19" t="s">
        <v>19</v>
      </c>
      <c r="Q10">
        <f>SUMIF(B:B,TRIM(P10),G:G)</f>
        <v>40</v>
      </c>
      <c r="R10" s="37">
        <f>100*Q10/SUM(G:G)</f>
        <v>2.9695619896065328</v>
      </c>
      <c r="S10" s="54">
        <f t="shared" si="4"/>
        <v>19</v>
      </c>
      <c r="T10" s="38">
        <f t="shared" si="5"/>
        <v>47.5</v>
      </c>
      <c r="V10" s="28"/>
    </row>
    <row r="11" spans="1:22" x14ac:dyDescent="0.2">
      <c r="A11" s="1">
        <v>46278.381412037037</v>
      </c>
      <c r="B11" t="s">
        <v>8</v>
      </c>
      <c r="C11" t="s">
        <v>175</v>
      </c>
      <c r="D11" t="s">
        <v>176</v>
      </c>
      <c r="E11" t="s">
        <v>30</v>
      </c>
      <c r="F11" t="s">
        <v>3</v>
      </c>
      <c r="G11">
        <v>1</v>
      </c>
      <c r="H11" s="12">
        <f t="shared" si="0"/>
        <v>46278</v>
      </c>
      <c r="I11" s="9">
        <f t="shared" si="3"/>
        <v>1</v>
      </c>
      <c r="J11" s="10">
        <f t="shared" si="2"/>
        <v>9</v>
      </c>
      <c r="K11" s="27"/>
      <c r="L11" s="2" t="s">
        <v>113</v>
      </c>
      <c r="M11">
        <f>SUMIF(E:E,L11,G:G)</f>
        <v>20</v>
      </c>
      <c r="N11" s="36">
        <f>100*M11/$M$31</f>
        <v>1.4847809948032664</v>
      </c>
      <c r="O11" s="28"/>
      <c r="P11" s="19" t="s">
        <v>0</v>
      </c>
      <c r="Q11">
        <f>SUMIF(B:B,TRIM(P11),G:G)</f>
        <v>32</v>
      </c>
      <c r="R11" s="37">
        <f>100*Q11/SUM(G:G)</f>
        <v>2.3756495916852263</v>
      </c>
      <c r="S11" s="54">
        <f t="shared" si="4"/>
        <v>11</v>
      </c>
      <c r="T11" s="38">
        <f t="shared" si="5"/>
        <v>34.375</v>
      </c>
      <c r="V11" s="28"/>
    </row>
    <row r="12" spans="1:22" x14ac:dyDescent="0.2">
      <c r="A12" s="1">
        <v>46278.432708333334</v>
      </c>
      <c r="B12" t="s">
        <v>8</v>
      </c>
      <c r="C12" t="s">
        <v>68</v>
      </c>
      <c r="D12" t="s">
        <v>69</v>
      </c>
      <c r="E12" t="s">
        <v>7</v>
      </c>
      <c r="F12" t="s">
        <v>3</v>
      </c>
      <c r="G12">
        <v>1</v>
      </c>
      <c r="H12" s="12">
        <f t="shared" si="0"/>
        <v>46278</v>
      </c>
      <c r="I12" s="9">
        <f t="shared" si="3"/>
        <v>1</v>
      </c>
      <c r="J12" s="10">
        <f t="shared" si="2"/>
        <v>10</v>
      </c>
      <c r="K12" s="27"/>
      <c r="L12" s="2" t="s">
        <v>59</v>
      </c>
      <c r="M12">
        <f>SUMIF(E:E,L12,G:G)</f>
        <v>16</v>
      </c>
      <c r="N12" s="36">
        <f>100*M12/$M$31</f>
        <v>1.1878247958426131</v>
      </c>
      <c r="O12" s="28"/>
      <c r="P12" s="19" t="s">
        <v>74</v>
      </c>
      <c r="Q12">
        <f>SUMIF(B:B,TRIM(P12),G:G)</f>
        <v>31</v>
      </c>
      <c r="R12" s="37">
        <f>100*Q12/SUM(G:G)</f>
        <v>2.3014105419450632</v>
      </c>
      <c r="S12" s="54">
        <f t="shared" si="4"/>
        <v>12</v>
      </c>
      <c r="T12" s="38">
        <f t="shared" si="5"/>
        <v>38.70967741935484</v>
      </c>
      <c r="V12" s="28"/>
    </row>
    <row r="13" spans="1:22" ht="17" thickBot="1" x14ac:dyDescent="0.25">
      <c r="A13" s="1">
        <v>46278.442893518521</v>
      </c>
      <c r="B13" t="s">
        <v>101</v>
      </c>
      <c r="C13" t="s">
        <v>177</v>
      </c>
      <c r="D13" t="s">
        <v>1</v>
      </c>
      <c r="E13" t="s">
        <v>2</v>
      </c>
      <c r="F13" t="s">
        <v>3</v>
      </c>
      <c r="G13">
        <v>1</v>
      </c>
      <c r="H13" s="12">
        <f t="shared" si="0"/>
        <v>46278</v>
      </c>
      <c r="I13" s="9">
        <f t="shared" si="3"/>
        <v>1</v>
      </c>
      <c r="J13" s="10">
        <f t="shared" si="2"/>
        <v>10</v>
      </c>
      <c r="K13" s="27"/>
      <c r="L13" s="2" t="s">
        <v>36</v>
      </c>
      <c r="M13">
        <f>SUMIF(E:E,L13,G:G)</f>
        <v>11</v>
      </c>
      <c r="N13" s="36">
        <f>100*M13/$M$31</f>
        <v>0.81662954714179659</v>
      </c>
      <c r="O13" s="28"/>
      <c r="P13" s="19" t="s">
        <v>13</v>
      </c>
      <c r="Q13">
        <f>SUMIF(B:B,TRIM(P13),G:G)</f>
        <v>30</v>
      </c>
      <c r="R13" s="37">
        <f>100*Q13/SUM(G:G)</f>
        <v>2.2271714922048997</v>
      </c>
      <c r="S13" s="10"/>
      <c r="T13" s="39"/>
      <c r="V13" s="28"/>
    </row>
    <row r="14" spans="1:22" x14ac:dyDescent="0.2">
      <c r="A14" s="1">
        <v>46278.506689814814</v>
      </c>
      <c r="B14" t="s">
        <v>4</v>
      </c>
      <c r="C14" t="s">
        <v>178</v>
      </c>
      <c r="D14" t="s">
        <v>82</v>
      </c>
      <c r="E14" t="s">
        <v>72</v>
      </c>
      <c r="F14" t="s">
        <v>3</v>
      </c>
      <c r="G14">
        <v>1</v>
      </c>
      <c r="H14" s="12">
        <f t="shared" si="0"/>
        <v>46278</v>
      </c>
      <c r="I14" s="9">
        <f t="shared" si="3"/>
        <v>1</v>
      </c>
      <c r="J14" s="10">
        <f t="shared" si="2"/>
        <v>12</v>
      </c>
      <c r="K14" s="27"/>
      <c r="L14" s="2" t="s">
        <v>16</v>
      </c>
      <c r="M14">
        <f>SUMIF(E:E,L14,G:G)</f>
        <v>10</v>
      </c>
      <c r="N14" s="36">
        <f>100*M14/$M$31</f>
        <v>0.74239049740163321</v>
      </c>
      <c r="O14" s="28"/>
      <c r="P14" s="51" t="s">
        <v>485</v>
      </c>
      <c r="Q14">
        <f>SUMIF(B:B,TRIM(P14),G:G)</f>
        <v>21</v>
      </c>
      <c r="R14" s="36">
        <f>100*Q14/SUM(G:G)</f>
        <v>1.5590200445434299</v>
      </c>
      <c r="S14" s="59" t="s">
        <v>359</v>
      </c>
      <c r="T14" s="60"/>
      <c r="V14" s="28"/>
    </row>
    <row r="15" spans="1:22" x14ac:dyDescent="0.2">
      <c r="A15" s="1">
        <v>46278.506712962961</v>
      </c>
      <c r="B15" t="s">
        <v>8</v>
      </c>
      <c r="C15" t="s">
        <v>178</v>
      </c>
      <c r="D15" t="s">
        <v>82</v>
      </c>
      <c r="E15" t="s">
        <v>72</v>
      </c>
      <c r="F15" t="s">
        <v>3</v>
      </c>
      <c r="G15">
        <v>1</v>
      </c>
      <c r="H15" s="12">
        <f t="shared" si="0"/>
        <v>46278</v>
      </c>
      <c r="I15" s="9">
        <f t="shared" si="3"/>
        <v>1</v>
      </c>
      <c r="J15" s="10">
        <f t="shared" si="2"/>
        <v>12</v>
      </c>
      <c r="K15" s="27"/>
      <c r="L15" s="2" t="s">
        <v>170</v>
      </c>
      <c r="M15">
        <f>SUMIF(E:E,L15,G:G)</f>
        <v>10</v>
      </c>
      <c r="N15" s="36">
        <f>100*M15/$M$31</f>
        <v>0.74239049740163321</v>
      </c>
      <c r="O15" s="28"/>
      <c r="P15" s="51" t="s">
        <v>52</v>
      </c>
      <c r="Q15">
        <f>SUMIF(B:B,TRIM(P15),G:G)</f>
        <v>19</v>
      </c>
      <c r="R15" s="36">
        <f>100*Q15/SUM(G:G)</f>
        <v>1.4105419450631032</v>
      </c>
      <c r="S15" s="16" t="s">
        <v>351</v>
      </c>
      <c r="T15" s="50">
        <f>'Hits per Day'!F20</f>
        <v>52.578947368421055</v>
      </c>
      <c r="V15" s="28"/>
    </row>
    <row r="16" spans="1:22" x14ac:dyDescent="0.2">
      <c r="A16" s="1">
        <v>46278.524444444447</v>
      </c>
      <c r="B16" t="s">
        <v>4</v>
      </c>
      <c r="C16" t="s">
        <v>179</v>
      </c>
      <c r="D16" t="s">
        <v>85</v>
      </c>
      <c r="E16" t="s">
        <v>86</v>
      </c>
      <c r="F16" t="s">
        <v>3</v>
      </c>
      <c r="G16">
        <v>1</v>
      </c>
      <c r="H16" s="12">
        <f t="shared" si="0"/>
        <v>46278</v>
      </c>
      <c r="I16" s="9">
        <f t="shared" si="3"/>
        <v>1</v>
      </c>
      <c r="J16" s="10">
        <f t="shared" si="2"/>
        <v>12</v>
      </c>
      <c r="K16" s="27"/>
      <c r="L16" s="2" t="s">
        <v>23</v>
      </c>
      <c r="M16">
        <f>SUMIF(E:E,L16,G:G)</f>
        <v>8</v>
      </c>
      <c r="N16" s="36">
        <f>100*M16/$M$31</f>
        <v>0.59391239792130657</v>
      </c>
      <c r="O16" s="28"/>
      <c r="P16" s="51" t="s">
        <v>75</v>
      </c>
      <c r="Q16">
        <f>SUMIF(B:B,TRIM(P16),G:G)</f>
        <v>18</v>
      </c>
      <c r="R16" s="36">
        <f>100*Q16/SUM(G:G)</f>
        <v>1.3363028953229399</v>
      </c>
      <c r="S16" s="22"/>
      <c r="T16" s="41"/>
      <c r="V16" s="28"/>
    </row>
    <row r="17" spans="1:22" x14ac:dyDescent="0.2">
      <c r="A17" s="1">
        <v>46278.524444444447</v>
      </c>
      <c r="B17" t="s">
        <v>4</v>
      </c>
      <c r="C17" t="s">
        <v>180</v>
      </c>
      <c r="D17" t="s">
        <v>6</v>
      </c>
      <c r="E17" t="s">
        <v>7</v>
      </c>
      <c r="F17" t="s">
        <v>3</v>
      </c>
      <c r="G17">
        <v>1</v>
      </c>
      <c r="H17" s="12">
        <f t="shared" si="0"/>
        <v>46278</v>
      </c>
      <c r="I17" s="9">
        <f t="shared" si="3"/>
        <v>1</v>
      </c>
      <c r="J17" s="10">
        <f t="shared" si="2"/>
        <v>12</v>
      </c>
      <c r="K17" s="27"/>
      <c r="L17" s="2" t="s">
        <v>18</v>
      </c>
      <c r="M17">
        <f>SUMIF(E:E,L17,G:G)</f>
        <v>8</v>
      </c>
      <c r="N17" s="36">
        <f>100*M17/$M$31</f>
        <v>0.59391239792130657</v>
      </c>
      <c r="O17" s="28"/>
      <c r="P17" s="51" t="s">
        <v>51</v>
      </c>
      <c r="Q17">
        <f>SUMIF(B:B,TRIM(P17),G:G)</f>
        <v>18</v>
      </c>
      <c r="R17" s="36">
        <f>100*Q17/SUM(G:G)</f>
        <v>1.3363028953229399</v>
      </c>
      <c r="S17" s="42" t="s">
        <v>364</v>
      </c>
      <c r="T17" s="43" t="s">
        <v>363</v>
      </c>
      <c r="V17" s="28"/>
    </row>
    <row r="18" spans="1:22" x14ac:dyDescent="0.2">
      <c r="A18" s="1">
        <v>46278.52480324074</v>
      </c>
      <c r="B18" t="s">
        <v>13</v>
      </c>
      <c r="C18" t="s">
        <v>181</v>
      </c>
      <c r="D18" t="s">
        <v>85</v>
      </c>
      <c r="E18" t="s">
        <v>86</v>
      </c>
      <c r="F18" t="s">
        <v>3</v>
      </c>
      <c r="G18">
        <v>1</v>
      </c>
      <c r="H18" s="12">
        <f t="shared" si="0"/>
        <v>46278</v>
      </c>
      <c r="I18" s="9">
        <f t="shared" si="3"/>
        <v>1</v>
      </c>
      <c r="J18" s="10">
        <f t="shared" si="2"/>
        <v>12</v>
      </c>
      <c r="K18" s="27"/>
      <c r="L18" s="2" t="s">
        <v>215</v>
      </c>
      <c r="M18">
        <f>SUMIF(E:E,L18,G:G)</f>
        <v>7</v>
      </c>
      <c r="N18" s="36">
        <f>100*M18/$M$31</f>
        <v>0.5196733481811433</v>
      </c>
      <c r="O18" s="28"/>
      <c r="P18" s="51" t="s">
        <v>27</v>
      </c>
      <c r="Q18">
        <f>SUMIF(B:B,TRIM(P18),G:G)</f>
        <v>18</v>
      </c>
      <c r="R18" s="36">
        <f>100*Q18/SUM(G:G)</f>
        <v>1.3363028953229399</v>
      </c>
      <c r="S18" s="16" t="s">
        <v>352</v>
      </c>
      <c r="T18" s="47">
        <f>GETPIVOTDATA("Count",'Hits per Day of Week'!$A$3,"Just Day",1)</f>
        <v>230</v>
      </c>
      <c r="V18" s="28"/>
    </row>
    <row r="19" spans="1:22" x14ac:dyDescent="0.2">
      <c r="A19" s="1">
        <v>46278.524814814817</v>
      </c>
      <c r="B19" t="s">
        <v>13</v>
      </c>
      <c r="C19" t="s">
        <v>180</v>
      </c>
      <c r="D19" t="s">
        <v>6</v>
      </c>
      <c r="E19" t="s">
        <v>7</v>
      </c>
      <c r="F19" t="s">
        <v>3</v>
      </c>
      <c r="G19">
        <v>1</v>
      </c>
      <c r="H19" s="12">
        <f t="shared" si="0"/>
        <v>46278</v>
      </c>
      <c r="I19" s="9">
        <f t="shared" si="3"/>
        <v>1</v>
      </c>
      <c r="J19" s="10">
        <f t="shared" si="2"/>
        <v>12</v>
      </c>
      <c r="K19" s="27"/>
      <c r="L19" s="2" t="s">
        <v>132</v>
      </c>
      <c r="M19">
        <f>SUMIF(E:E,L19,G:G)</f>
        <v>6</v>
      </c>
      <c r="N19" s="36">
        <f>100*M19/$M$31</f>
        <v>0.44543429844097998</v>
      </c>
      <c r="O19" s="28"/>
      <c r="P19" s="51" t="s">
        <v>77</v>
      </c>
      <c r="Q19">
        <f>SUMIF(B:B,TRIM(P19),G:G)</f>
        <v>17</v>
      </c>
      <c r="R19" s="36">
        <f>100*Q19/SUM(G:G)</f>
        <v>1.2620638455827766</v>
      </c>
      <c r="S19" s="16" t="s">
        <v>353</v>
      </c>
      <c r="T19" s="40">
        <f>GETPIVOTDATA("Count",'Hits per Day of Week'!$A$3,"Just Day",2)</f>
        <v>193</v>
      </c>
      <c r="V19" s="28"/>
    </row>
    <row r="20" spans="1:22" x14ac:dyDescent="0.2">
      <c r="A20" s="1">
        <v>46278.577951388892</v>
      </c>
      <c r="B20" t="s">
        <v>9</v>
      </c>
      <c r="C20" t="s">
        <v>41</v>
      </c>
      <c r="D20" t="s">
        <v>26</v>
      </c>
      <c r="E20" t="s">
        <v>7</v>
      </c>
      <c r="F20" t="s">
        <v>3</v>
      </c>
      <c r="G20">
        <v>1</v>
      </c>
      <c r="H20" s="12">
        <f t="shared" si="0"/>
        <v>46278</v>
      </c>
      <c r="I20" s="9">
        <f t="shared" si="3"/>
        <v>1</v>
      </c>
      <c r="J20" s="10">
        <f t="shared" si="2"/>
        <v>13</v>
      </c>
      <c r="K20" s="27"/>
      <c r="L20" s="2" t="s">
        <v>192</v>
      </c>
      <c r="M20">
        <f>SUMIF(E:E,L20,G:G)</f>
        <v>6</v>
      </c>
      <c r="N20" s="36">
        <f>100*M20/$M$31</f>
        <v>0.44543429844097998</v>
      </c>
      <c r="O20" s="28"/>
      <c r="P20" s="51" t="s">
        <v>48</v>
      </c>
      <c r="Q20">
        <f>SUMIF(B:B,TRIM(P20),G:G)</f>
        <v>17</v>
      </c>
      <c r="R20" s="36">
        <f>100*Q20/SUM(G:G)</f>
        <v>1.2620638455827766</v>
      </c>
      <c r="S20" s="16" t="s">
        <v>354</v>
      </c>
      <c r="T20" s="40">
        <f>GETPIVOTDATA("Count",'Hits per Day of Week'!$A$3,"Just Day",3)</f>
        <v>188</v>
      </c>
      <c r="V20" s="28"/>
    </row>
    <row r="21" spans="1:22" x14ac:dyDescent="0.2">
      <c r="A21" s="1">
        <v>46278.594131944446</v>
      </c>
      <c r="B21" t="s">
        <v>4</v>
      </c>
      <c r="C21" t="s">
        <v>182</v>
      </c>
      <c r="D21" t="s">
        <v>6</v>
      </c>
      <c r="E21" t="s">
        <v>7</v>
      </c>
      <c r="F21" t="s">
        <v>3</v>
      </c>
      <c r="G21">
        <v>1</v>
      </c>
      <c r="H21" s="12">
        <f t="shared" si="0"/>
        <v>46278</v>
      </c>
      <c r="I21" s="9">
        <f t="shared" si="3"/>
        <v>1</v>
      </c>
      <c r="J21" s="10">
        <f t="shared" si="2"/>
        <v>14</v>
      </c>
      <c r="K21" s="27"/>
      <c r="L21" s="2" t="s">
        <v>31</v>
      </c>
      <c r="M21">
        <f>SUMIF(E:E,L21,G:G)</f>
        <v>6</v>
      </c>
      <c r="N21" s="36">
        <f>100*M21/$M$31</f>
        <v>0.44543429844097998</v>
      </c>
      <c r="O21" s="28"/>
      <c r="P21" s="51" t="s">
        <v>141</v>
      </c>
      <c r="Q21">
        <f>SUMIF(B:B,TRIM(P21),G:G)</f>
        <v>16</v>
      </c>
      <c r="R21" s="36">
        <f>100*Q21/SUM(G:G)</f>
        <v>1.1878247958426131</v>
      </c>
      <c r="S21" s="16" t="s">
        <v>355</v>
      </c>
      <c r="T21" s="40">
        <f>GETPIVOTDATA("Count",'Hits per Day of Week'!$A$3,"Just Day",4)</f>
        <v>186</v>
      </c>
      <c r="V21" s="28"/>
    </row>
    <row r="22" spans="1:22" x14ac:dyDescent="0.2">
      <c r="A22" s="1">
        <v>46278.608703703707</v>
      </c>
      <c r="B22" t="s">
        <v>13</v>
      </c>
      <c r="C22" t="s">
        <v>167</v>
      </c>
      <c r="D22" t="s">
        <v>6</v>
      </c>
      <c r="E22" t="s">
        <v>7</v>
      </c>
      <c r="F22" t="s">
        <v>3</v>
      </c>
      <c r="G22">
        <v>1</v>
      </c>
      <c r="H22" s="12">
        <f t="shared" si="0"/>
        <v>46278</v>
      </c>
      <c r="I22" s="9">
        <f t="shared" si="3"/>
        <v>1</v>
      </c>
      <c r="J22" s="10">
        <f t="shared" si="2"/>
        <v>14</v>
      </c>
      <c r="K22" s="27"/>
      <c r="L22" s="2" t="s">
        <v>243</v>
      </c>
      <c r="M22">
        <f>SUMIF(E:E,L22,G:G)</f>
        <v>4</v>
      </c>
      <c r="N22" s="36">
        <f>100*M22/$M$31</f>
        <v>0.29695619896065328</v>
      </c>
      <c r="O22" s="28"/>
      <c r="P22" s="51" t="s">
        <v>70</v>
      </c>
      <c r="Q22">
        <f>SUMIF(B:B,TRIM(P22),G:G)</f>
        <v>16</v>
      </c>
      <c r="R22" s="36">
        <f>100*Q22/SUM(G:G)</f>
        <v>1.1878247958426131</v>
      </c>
      <c r="S22" s="16" t="s">
        <v>356</v>
      </c>
      <c r="T22" s="40">
        <f>GETPIVOTDATA("Count",'Hits per Day of Week'!$A$3,"Just Day",5)</f>
        <v>185</v>
      </c>
      <c r="V22" s="28"/>
    </row>
    <row r="23" spans="1:22" x14ac:dyDescent="0.2">
      <c r="A23" s="1">
        <v>46278.614942129629</v>
      </c>
      <c r="B23" t="s">
        <v>4</v>
      </c>
      <c r="C23" t="s">
        <v>21</v>
      </c>
      <c r="D23" t="s">
        <v>6</v>
      </c>
      <c r="E23" t="s">
        <v>7</v>
      </c>
      <c r="F23" t="s">
        <v>3</v>
      </c>
      <c r="G23">
        <v>1</v>
      </c>
      <c r="H23" s="12">
        <f t="shared" si="0"/>
        <v>46278</v>
      </c>
      <c r="I23" s="9">
        <f t="shared" si="3"/>
        <v>1</v>
      </c>
      <c r="J23" s="10">
        <f t="shared" si="2"/>
        <v>14</v>
      </c>
      <c r="K23" s="27"/>
      <c r="L23" s="2" t="s">
        <v>238</v>
      </c>
      <c r="M23">
        <f>SUMIF(E:E,L23,G:G)</f>
        <v>3</v>
      </c>
      <c r="N23" s="36">
        <f>100*M23/$M$31</f>
        <v>0.22271714922048999</v>
      </c>
      <c r="O23" s="28"/>
      <c r="P23" s="51" t="s">
        <v>56</v>
      </c>
      <c r="Q23">
        <f>SUMIF(B:B,TRIM(P23),G:G)</f>
        <v>14</v>
      </c>
      <c r="R23" s="36">
        <f>100*Q23/SUM(G:G)</f>
        <v>1.0393466963622866</v>
      </c>
      <c r="S23" s="16" t="s">
        <v>357</v>
      </c>
      <c r="T23" s="47">
        <f>GETPIVOTDATA("Count",'Hits per Day of Week'!$A$3,"Just Day",6)</f>
        <v>214</v>
      </c>
      <c r="V23" s="28"/>
    </row>
    <row r="24" spans="1:22" x14ac:dyDescent="0.2">
      <c r="A24" s="1">
        <v>46278.615219907406</v>
      </c>
      <c r="B24" t="s">
        <v>8</v>
      </c>
      <c r="C24" t="s">
        <v>21</v>
      </c>
      <c r="D24" t="s">
        <v>6</v>
      </c>
      <c r="E24" t="s">
        <v>7</v>
      </c>
      <c r="F24" t="s">
        <v>3</v>
      </c>
      <c r="G24">
        <v>1</v>
      </c>
      <c r="H24" s="12">
        <f t="shared" si="0"/>
        <v>46278</v>
      </c>
      <c r="I24" s="9">
        <f t="shared" si="3"/>
        <v>1</v>
      </c>
      <c r="J24" s="10">
        <f t="shared" si="2"/>
        <v>14</v>
      </c>
      <c r="K24" s="27"/>
      <c r="L24" s="2" t="s">
        <v>137</v>
      </c>
      <c r="M24">
        <f>SUMIF(E:E,L24,G:G)</f>
        <v>3</v>
      </c>
      <c r="N24" s="36">
        <f>100*M24/$M$31</f>
        <v>0.22271714922048999</v>
      </c>
      <c r="O24" s="28"/>
      <c r="P24" s="21" t="s">
        <v>12</v>
      </c>
      <c r="Q24">
        <f>SUMIF(B:B,TRIM(P24),G:G)</f>
        <v>14</v>
      </c>
      <c r="R24" s="36">
        <f>100*Q24/SUM(G:G)</f>
        <v>1.0393466963622866</v>
      </c>
      <c r="S24" s="16" t="s">
        <v>358</v>
      </c>
      <c r="T24" s="40">
        <f>GETPIVOTDATA("Count",'Hits per Day of Week'!$A$3,"Just Day",7)</f>
        <v>151</v>
      </c>
      <c r="V24" s="28"/>
    </row>
    <row r="25" spans="1:22" x14ac:dyDescent="0.2">
      <c r="A25" s="1">
        <v>46278.624328703707</v>
      </c>
      <c r="B25" t="s">
        <v>4</v>
      </c>
      <c r="C25" t="s">
        <v>148</v>
      </c>
      <c r="D25" t="s">
        <v>6</v>
      </c>
      <c r="E25" t="s">
        <v>7</v>
      </c>
      <c r="F25" t="s">
        <v>3</v>
      </c>
      <c r="G25">
        <v>1</v>
      </c>
      <c r="H25" s="12">
        <f t="shared" si="0"/>
        <v>46278</v>
      </c>
      <c r="I25" s="9">
        <f t="shared" si="3"/>
        <v>1</v>
      </c>
      <c r="J25" s="10">
        <f t="shared" si="2"/>
        <v>14</v>
      </c>
      <c r="K25" s="27"/>
      <c r="L25" s="2" t="s">
        <v>80</v>
      </c>
      <c r="M25">
        <f>SUMIF(E:E,L25,G:G)</f>
        <v>1</v>
      </c>
      <c r="N25" s="36">
        <f>100*M25/$M$31</f>
        <v>7.4239049740163321E-2</v>
      </c>
      <c r="O25" s="28"/>
      <c r="P25" s="51" t="s">
        <v>57</v>
      </c>
      <c r="Q25">
        <f>SUMIF(B:B,TRIM(P25),G:G)</f>
        <v>13</v>
      </c>
      <c r="R25" s="36">
        <f>100*Q25/SUM(G:G)</f>
        <v>0.96510764662212323</v>
      </c>
      <c r="S25" s="22"/>
      <c r="T25" s="41"/>
      <c r="V25" s="28"/>
    </row>
    <row r="26" spans="1:22" x14ac:dyDescent="0.2">
      <c r="A26" s="1">
        <v>46278.775972222225</v>
      </c>
      <c r="B26" t="s">
        <v>4</v>
      </c>
      <c r="C26" t="s">
        <v>183</v>
      </c>
      <c r="D26" t="s">
        <v>82</v>
      </c>
      <c r="E26" t="s">
        <v>72</v>
      </c>
      <c r="F26" t="s">
        <v>3</v>
      </c>
      <c r="G26">
        <v>1</v>
      </c>
      <c r="H26" s="12">
        <f t="shared" si="0"/>
        <v>46278</v>
      </c>
      <c r="I26" s="9">
        <f t="shared" si="3"/>
        <v>1</v>
      </c>
      <c r="J26" s="10">
        <f t="shared" si="2"/>
        <v>18</v>
      </c>
      <c r="K26" s="27"/>
      <c r="L26" s="2" t="s">
        <v>229</v>
      </c>
      <c r="M26">
        <f>SUMIF(E:E,L26,G:G)</f>
        <v>1</v>
      </c>
      <c r="N26" s="36">
        <f>100*M26/$M$31</f>
        <v>7.4239049740163321E-2</v>
      </c>
      <c r="O26" s="28"/>
      <c r="P26" s="51" t="s">
        <v>53</v>
      </c>
      <c r="Q26">
        <f>SUMIF(B:B,TRIM(P26),G:G)</f>
        <v>13</v>
      </c>
      <c r="R26" s="36">
        <f>100*Q26/SUM(G:G)</f>
        <v>0.96510764662212323</v>
      </c>
      <c r="S26" s="44" t="s">
        <v>365</v>
      </c>
      <c r="T26" s="43" t="s">
        <v>363</v>
      </c>
      <c r="V26" s="28"/>
    </row>
    <row r="27" spans="1:22" x14ac:dyDescent="0.2">
      <c r="A27" s="1">
        <v>46278.776053240741</v>
      </c>
      <c r="B27" t="s">
        <v>101</v>
      </c>
      <c r="C27" t="s">
        <v>183</v>
      </c>
      <c r="D27" t="s">
        <v>82</v>
      </c>
      <c r="E27" t="s">
        <v>72</v>
      </c>
      <c r="F27" t="s">
        <v>3</v>
      </c>
      <c r="G27">
        <v>1</v>
      </c>
      <c r="H27" s="12">
        <f t="shared" ref="H27:H34" si="6">INT(A27)</f>
        <v>46278</v>
      </c>
      <c r="I27" s="9">
        <f t="shared" si="3"/>
        <v>1</v>
      </c>
      <c r="J27" s="10">
        <f t="shared" ref="J27:J34" si="7">HOUR(A27)</f>
        <v>18</v>
      </c>
      <c r="K27" s="27"/>
      <c r="L27" s="2" t="s">
        <v>211</v>
      </c>
      <c r="M27">
        <f>SUMIF(E:E,L27,G:G)</f>
        <v>1</v>
      </c>
      <c r="N27" s="36">
        <f>100*M27/$M$31</f>
        <v>7.4239049740163321E-2</v>
      </c>
      <c r="O27" s="28"/>
      <c r="P27" s="21" t="s">
        <v>25</v>
      </c>
      <c r="Q27">
        <f>SUMIF(B:B,TRIM(P27),G:G)</f>
        <v>10</v>
      </c>
      <c r="R27" s="36">
        <f>100*Q27/SUM(G:G)</f>
        <v>0.74239049740163321</v>
      </c>
      <c r="S27" s="55">
        <v>5</v>
      </c>
      <c r="T27" s="40">
        <f>GETPIVOTDATA("Count",'Hits per Hour'!$A$3,"Just Hour",5)</f>
        <v>36</v>
      </c>
      <c r="V27" s="28"/>
    </row>
    <row r="28" spans="1:22" x14ac:dyDescent="0.2">
      <c r="A28" s="1">
        <v>46278.795254629629</v>
      </c>
      <c r="B28" t="s">
        <v>8</v>
      </c>
      <c r="C28" t="s">
        <v>41</v>
      </c>
      <c r="D28" t="s">
        <v>26</v>
      </c>
      <c r="E28" t="s">
        <v>7</v>
      </c>
      <c r="F28" t="s">
        <v>3</v>
      </c>
      <c r="G28">
        <v>1</v>
      </c>
      <c r="H28" s="12">
        <f t="shared" si="6"/>
        <v>46278</v>
      </c>
      <c r="I28" s="9">
        <f t="shared" si="3"/>
        <v>1</v>
      </c>
      <c r="J28" s="10">
        <f t="shared" si="7"/>
        <v>19</v>
      </c>
      <c r="K28" s="27"/>
      <c r="L28" s="2" t="s">
        <v>111</v>
      </c>
      <c r="M28">
        <f>SUMIF(E:E,L28,G:G)</f>
        <v>1</v>
      </c>
      <c r="N28" s="36">
        <f>100*M28/$M$31</f>
        <v>7.4239049740163321E-2</v>
      </c>
      <c r="O28" s="28"/>
      <c r="P28" s="51" t="s">
        <v>71</v>
      </c>
      <c r="Q28">
        <f>SUMIF(B:B,TRIM(P28),G:G)</f>
        <v>9</v>
      </c>
      <c r="R28" s="36">
        <f>100*Q28/SUM(G:G)</f>
        <v>0.66815144766146994</v>
      </c>
      <c r="S28" s="55">
        <v>6</v>
      </c>
      <c r="T28" s="40">
        <f>GETPIVOTDATA("Count",'Hits per Hour'!$A$3,"Just Hour",6)</f>
        <v>30</v>
      </c>
      <c r="V28" s="28"/>
    </row>
    <row r="29" spans="1:22" x14ac:dyDescent="0.2">
      <c r="A29" s="1">
        <v>46278.832083333335</v>
      </c>
      <c r="B29" t="s">
        <v>11</v>
      </c>
      <c r="C29" t="s">
        <v>184</v>
      </c>
      <c r="D29" t="s">
        <v>29</v>
      </c>
      <c r="E29" t="s">
        <v>30</v>
      </c>
      <c r="F29" t="s">
        <v>3</v>
      </c>
      <c r="G29">
        <v>1</v>
      </c>
      <c r="H29" s="12">
        <f t="shared" si="6"/>
        <v>46278</v>
      </c>
      <c r="I29" s="9">
        <f t="shared" si="3"/>
        <v>1</v>
      </c>
      <c r="J29" s="10">
        <f t="shared" si="7"/>
        <v>19</v>
      </c>
      <c r="K29" s="27"/>
      <c r="L29" s="2" t="s">
        <v>154</v>
      </c>
      <c r="M29">
        <f>SUMIF(E:E,L29,G:G)</f>
        <v>0</v>
      </c>
      <c r="N29" s="36">
        <f>100*M29/$M$31</f>
        <v>0</v>
      </c>
      <c r="O29" s="28"/>
      <c r="P29" s="51" t="s">
        <v>420</v>
      </c>
      <c r="Q29">
        <f>SUMIF(B:B,TRIM(P29),G:G)</f>
        <v>9</v>
      </c>
      <c r="R29" s="36">
        <f>100*Q29/SUM(G:G)</f>
        <v>0.66815144766146994</v>
      </c>
      <c r="S29" s="22">
        <v>7</v>
      </c>
      <c r="T29" s="40">
        <f>GETPIVOTDATA("Count",'Hits per Hour'!$A$3,"Just Hour",7)</f>
        <v>64</v>
      </c>
      <c r="V29" s="28"/>
    </row>
    <row r="30" spans="1:22" x14ac:dyDescent="0.2">
      <c r="A30" s="1">
        <v>46279.029108796298</v>
      </c>
      <c r="B30" t="s">
        <v>4</v>
      </c>
      <c r="C30" t="s">
        <v>185</v>
      </c>
      <c r="D30" t="s">
        <v>186</v>
      </c>
      <c r="E30" t="s">
        <v>72</v>
      </c>
      <c r="F30" t="s">
        <v>3</v>
      </c>
      <c r="G30">
        <v>1</v>
      </c>
      <c r="H30" s="12">
        <f t="shared" si="6"/>
        <v>46279</v>
      </c>
      <c r="I30" s="9">
        <f t="shared" si="3"/>
        <v>2</v>
      </c>
      <c r="J30" s="10">
        <f t="shared" si="7"/>
        <v>0</v>
      </c>
      <c r="K30" s="27"/>
      <c r="O30" s="28"/>
      <c r="P30" s="51" t="s">
        <v>20</v>
      </c>
      <c r="Q30">
        <f>SUMIF(B:B,TRIM(P30),G:G)</f>
        <v>8</v>
      </c>
      <c r="R30" s="36">
        <f>100*Q30/SUM(G:G)</f>
        <v>0.59391239792130657</v>
      </c>
      <c r="S30" s="22">
        <v>8</v>
      </c>
      <c r="T30" s="40">
        <f>GETPIVOTDATA("Count",'Hits per Hour'!$A$3,"Just Hour",8)</f>
        <v>60</v>
      </c>
      <c r="V30" s="28"/>
    </row>
    <row r="31" spans="1:22" x14ac:dyDescent="0.2">
      <c r="A31" s="1">
        <v>46279.029675925929</v>
      </c>
      <c r="B31" t="s">
        <v>49</v>
      </c>
      <c r="C31" t="s">
        <v>185</v>
      </c>
      <c r="D31" t="s">
        <v>186</v>
      </c>
      <c r="E31" t="s">
        <v>72</v>
      </c>
      <c r="F31" t="s">
        <v>3</v>
      </c>
      <c r="G31">
        <v>1</v>
      </c>
      <c r="H31" s="12">
        <f t="shared" si="6"/>
        <v>46279</v>
      </c>
      <c r="I31" s="9">
        <f t="shared" si="3"/>
        <v>2</v>
      </c>
      <c r="J31" s="10">
        <f t="shared" si="7"/>
        <v>0</v>
      </c>
      <c r="K31" s="27"/>
      <c r="L31" s="2" t="s">
        <v>343</v>
      </c>
      <c r="M31">
        <f>SUM(G:G)</f>
        <v>1347</v>
      </c>
      <c r="O31" s="28"/>
      <c r="P31" s="46" t="s">
        <v>89</v>
      </c>
      <c r="Q31">
        <f>SUMIF(B:B,TRIM(P31),G:G)</f>
        <v>7</v>
      </c>
      <c r="R31" s="36">
        <f>100*Q31/SUM(G:G)</f>
        <v>0.5196733481811433</v>
      </c>
      <c r="S31" s="22">
        <v>9</v>
      </c>
      <c r="T31" s="40">
        <f>GETPIVOTDATA("Count",'Hits per Hour'!$A$3,"Just Hour",9)</f>
        <v>78</v>
      </c>
      <c r="V31" s="28"/>
    </row>
    <row r="32" spans="1:22" x14ac:dyDescent="0.2">
      <c r="A32" s="1">
        <v>46279.213634259257</v>
      </c>
      <c r="B32" t="s">
        <v>8</v>
      </c>
      <c r="C32" t="s">
        <v>158</v>
      </c>
      <c r="D32" t="s">
        <v>159</v>
      </c>
      <c r="E32" t="s">
        <v>36</v>
      </c>
      <c r="F32" t="s">
        <v>3</v>
      </c>
      <c r="G32">
        <v>1</v>
      </c>
      <c r="H32" s="12">
        <f t="shared" si="6"/>
        <v>46279</v>
      </c>
      <c r="I32" s="9">
        <f t="shared" si="3"/>
        <v>2</v>
      </c>
      <c r="J32" s="10">
        <f t="shared" si="7"/>
        <v>5</v>
      </c>
      <c r="K32" s="27"/>
      <c r="O32" s="28"/>
      <c r="P32" s="46" t="s">
        <v>14</v>
      </c>
      <c r="Q32">
        <f>SUMIF(B:B,TRIM(P32),G:G)</f>
        <v>7</v>
      </c>
      <c r="R32" s="36">
        <f>100*Q32/SUM(G:G)</f>
        <v>0.5196733481811433</v>
      </c>
      <c r="S32" s="22">
        <v>10</v>
      </c>
      <c r="T32" s="47">
        <f>GETPIVOTDATA("Count",'Hits per Hour'!$A$3,"Just Hour",10)</f>
        <v>94</v>
      </c>
      <c r="V32" s="28"/>
    </row>
    <row r="33" spans="1:22" x14ac:dyDescent="0.2">
      <c r="A33" s="1">
        <v>46279.309004629627</v>
      </c>
      <c r="B33" t="s">
        <v>93</v>
      </c>
      <c r="C33" t="s">
        <v>187</v>
      </c>
      <c r="D33" t="s">
        <v>82</v>
      </c>
      <c r="E33" t="s">
        <v>72</v>
      </c>
      <c r="F33" t="s">
        <v>3</v>
      </c>
      <c r="G33">
        <v>1</v>
      </c>
      <c r="H33" s="12">
        <f t="shared" si="6"/>
        <v>46279</v>
      </c>
      <c r="I33" s="9">
        <f t="shared" si="3"/>
        <v>2</v>
      </c>
      <c r="J33" s="10">
        <f t="shared" si="7"/>
        <v>7</v>
      </c>
      <c r="K33" s="27"/>
      <c r="O33" s="28"/>
      <c r="P33" s="51" t="s">
        <v>93</v>
      </c>
      <c r="Q33">
        <f>SUMIF(B:B,TRIM(P33),G:G)</f>
        <v>6</v>
      </c>
      <c r="R33" s="36">
        <f>100*Q33/SUM(G:G)</f>
        <v>0.44543429844097998</v>
      </c>
      <c r="S33" s="22">
        <v>11</v>
      </c>
      <c r="T33" s="40">
        <f>GETPIVOTDATA("Count",'Hits per Hour'!$A$3,"Just Hour",11)</f>
        <v>74</v>
      </c>
      <c r="V33" s="28"/>
    </row>
    <row r="34" spans="1:22" x14ac:dyDescent="0.2">
      <c r="A34" s="1">
        <v>46279.353900462964</v>
      </c>
      <c r="B34" t="s">
        <v>4</v>
      </c>
      <c r="C34" t="s">
        <v>188</v>
      </c>
      <c r="D34" t="s">
        <v>82</v>
      </c>
      <c r="E34" t="s">
        <v>72</v>
      </c>
      <c r="F34" t="s">
        <v>3</v>
      </c>
      <c r="G34">
        <v>1</v>
      </c>
      <c r="H34" s="12">
        <f t="shared" si="6"/>
        <v>46279</v>
      </c>
      <c r="I34" s="9">
        <f t="shared" si="3"/>
        <v>2</v>
      </c>
      <c r="J34" s="10">
        <f t="shared" si="7"/>
        <v>8</v>
      </c>
      <c r="K34" s="27"/>
      <c r="O34" s="28"/>
      <c r="P34" s="21" t="s">
        <v>58</v>
      </c>
      <c r="Q34">
        <f>SUMIF(B:B,TRIM(P34),G:G)</f>
        <v>5</v>
      </c>
      <c r="R34" s="36">
        <f>100*Q34/SUM(G:G)</f>
        <v>0.3711952487008166</v>
      </c>
      <c r="S34" s="22">
        <v>12</v>
      </c>
      <c r="T34" s="40">
        <f>GETPIVOTDATA("Count",'Hits per Hour'!$A$3,"Just Hour",12)</f>
        <v>79</v>
      </c>
      <c r="V34" s="28"/>
    </row>
    <row r="35" spans="1:22" x14ac:dyDescent="0.2">
      <c r="A35" s="1">
        <v>46279.354421296295</v>
      </c>
      <c r="B35" t="s">
        <v>104</v>
      </c>
      <c r="C35" t="s">
        <v>188</v>
      </c>
      <c r="D35" t="s">
        <v>82</v>
      </c>
      <c r="E35" t="s">
        <v>72</v>
      </c>
      <c r="F35" t="s">
        <v>3</v>
      </c>
      <c r="G35">
        <v>1</v>
      </c>
      <c r="H35" s="12">
        <f t="shared" ref="H35:H88" si="8">INT(A35)</f>
        <v>46279</v>
      </c>
      <c r="I35" s="9">
        <f t="shared" si="3"/>
        <v>2</v>
      </c>
      <c r="J35" s="10">
        <f t="shared" ref="J35:J88" si="9">HOUR(A35)</f>
        <v>8</v>
      </c>
      <c r="K35" s="27"/>
      <c r="O35" s="28"/>
      <c r="P35" s="21" t="s">
        <v>50</v>
      </c>
      <c r="Q35">
        <f>SUMIF(B:B,TRIM(P35),G:G)</f>
        <v>4</v>
      </c>
      <c r="R35" s="36">
        <f>100*Q35/SUM(G:G)</f>
        <v>0.29695619896065328</v>
      </c>
      <c r="S35" s="22">
        <v>13</v>
      </c>
      <c r="T35" s="40">
        <f>GETPIVOTDATA("Count",'Hits per Hour'!$A$3,"Just Hour",13)</f>
        <v>67</v>
      </c>
      <c r="V35" s="28"/>
    </row>
    <row r="36" spans="1:22" x14ac:dyDescent="0.2">
      <c r="A36" s="1">
        <v>46279.355092592596</v>
      </c>
      <c r="B36" t="s">
        <v>104</v>
      </c>
      <c r="C36" t="s">
        <v>188</v>
      </c>
      <c r="D36" t="s">
        <v>82</v>
      </c>
      <c r="E36" t="s">
        <v>72</v>
      </c>
      <c r="F36" t="s">
        <v>3</v>
      </c>
      <c r="G36">
        <v>1</v>
      </c>
      <c r="H36" s="12">
        <f t="shared" si="8"/>
        <v>46279</v>
      </c>
      <c r="I36" s="9">
        <f t="shared" si="3"/>
        <v>2</v>
      </c>
      <c r="J36" s="10">
        <f t="shared" si="9"/>
        <v>8</v>
      </c>
      <c r="K36" s="27"/>
      <c r="L36" s="2" t="s">
        <v>100</v>
      </c>
      <c r="O36" s="28"/>
      <c r="P36" s="51" t="s">
        <v>54</v>
      </c>
      <c r="Q36">
        <f>SUMIF(B:B,TRIM(P36),G:G)</f>
        <v>4</v>
      </c>
      <c r="R36" s="36">
        <f>100*Q36/SUM(G:G)</f>
        <v>0.29695619896065328</v>
      </c>
      <c r="S36" s="22">
        <v>14</v>
      </c>
      <c r="T36" s="40">
        <f>GETPIVOTDATA("Count",'Hits per Hour'!$A$3,"Just Hour",14)</f>
        <v>63</v>
      </c>
      <c r="V36" s="28"/>
    </row>
    <row r="37" spans="1:22" x14ac:dyDescent="0.2">
      <c r="A37" s="1">
        <v>46279.371574074074</v>
      </c>
      <c r="B37" t="s">
        <v>101</v>
      </c>
      <c r="C37" t="s">
        <v>68</v>
      </c>
      <c r="D37" t="s">
        <v>69</v>
      </c>
      <c r="E37" t="s">
        <v>7</v>
      </c>
      <c r="F37" t="s">
        <v>3</v>
      </c>
      <c r="G37">
        <v>1</v>
      </c>
      <c r="H37" s="12">
        <f t="shared" si="8"/>
        <v>46279</v>
      </c>
      <c r="I37" s="9">
        <f t="shared" si="3"/>
        <v>2</v>
      </c>
      <c r="J37" s="10">
        <f t="shared" si="9"/>
        <v>8</v>
      </c>
      <c r="K37" s="27"/>
      <c r="O37" s="28"/>
      <c r="P37" s="52" t="s">
        <v>219</v>
      </c>
      <c r="Q37">
        <f>SUMIF(B:B,TRIM(P37),G:G)</f>
        <v>4</v>
      </c>
      <c r="R37" s="36">
        <f>100*Q37/SUM(G:G)</f>
        <v>0.29695619896065328</v>
      </c>
      <c r="S37" s="22">
        <v>15</v>
      </c>
      <c r="T37" s="47">
        <f>GETPIVOTDATA("Count",'Hits per Hour'!$A$3,"Just Hour",15)</f>
        <v>101</v>
      </c>
      <c r="V37" s="28"/>
    </row>
    <row r="38" spans="1:22" x14ac:dyDescent="0.2">
      <c r="A38" s="1">
        <v>46279.383009259262</v>
      </c>
      <c r="B38" t="s">
        <v>4</v>
      </c>
      <c r="C38" t="s">
        <v>189</v>
      </c>
      <c r="D38" t="s">
        <v>29</v>
      </c>
      <c r="E38" t="s">
        <v>30</v>
      </c>
      <c r="F38" t="s">
        <v>3</v>
      </c>
      <c r="G38">
        <v>1</v>
      </c>
      <c r="H38" s="12">
        <f t="shared" si="8"/>
        <v>46279</v>
      </c>
      <c r="I38" s="9">
        <f t="shared" si="3"/>
        <v>2</v>
      </c>
      <c r="J38" s="10">
        <f t="shared" si="9"/>
        <v>9</v>
      </c>
      <c r="K38" s="27"/>
      <c r="O38" s="28"/>
      <c r="P38" s="46" t="s">
        <v>104</v>
      </c>
      <c r="Q38">
        <f>SUMIF(B:B,TRIM(P38),G:G)</f>
        <v>3</v>
      </c>
      <c r="R38" s="36">
        <f>100*Q38/SUM(G:G)</f>
        <v>0.22271714922048999</v>
      </c>
      <c r="S38" s="22">
        <v>16</v>
      </c>
      <c r="T38" s="40">
        <f>GETPIVOTDATA("Count",'Hits per Hour'!$A$3,"Just Hour",16)</f>
        <v>60</v>
      </c>
      <c r="V38" s="28"/>
    </row>
    <row r="39" spans="1:22" x14ac:dyDescent="0.2">
      <c r="A39" s="1">
        <v>46279.412777777776</v>
      </c>
      <c r="B39" t="s">
        <v>4</v>
      </c>
      <c r="C39" t="s">
        <v>190</v>
      </c>
      <c r="D39" t="s">
        <v>191</v>
      </c>
      <c r="E39" t="s">
        <v>192</v>
      </c>
      <c r="F39" t="s">
        <v>3</v>
      </c>
      <c r="G39">
        <v>1</v>
      </c>
      <c r="H39" s="12">
        <f t="shared" si="8"/>
        <v>46279</v>
      </c>
      <c r="I39" s="9">
        <f t="shared" si="3"/>
        <v>2</v>
      </c>
      <c r="J39" s="10">
        <f t="shared" si="9"/>
        <v>9</v>
      </c>
      <c r="K39" s="27"/>
      <c r="O39" s="28"/>
      <c r="P39" s="51" t="s">
        <v>55</v>
      </c>
      <c r="Q39">
        <f>SUMIF(B:B,TRIM(P39),G:G)</f>
        <v>3</v>
      </c>
      <c r="R39" s="36">
        <f>100*Q39/SUM(G:G)</f>
        <v>0.22271714922048999</v>
      </c>
      <c r="S39" s="22">
        <v>17</v>
      </c>
      <c r="T39" s="40">
        <f>GETPIVOTDATA("Count",'Hits per Hour'!$A$3,"Just Hour",17)</f>
        <v>70</v>
      </c>
      <c r="V39" s="28"/>
    </row>
    <row r="40" spans="1:22" x14ac:dyDescent="0.2">
      <c r="A40" s="1">
        <v>46279.475740740738</v>
      </c>
      <c r="B40" t="s">
        <v>4</v>
      </c>
      <c r="C40" t="s">
        <v>151</v>
      </c>
      <c r="D40" t="s">
        <v>6</v>
      </c>
      <c r="E40" t="s">
        <v>7</v>
      </c>
      <c r="F40" t="s">
        <v>3</v>
      </c>
      <c r="G40">
        <v>1</v>
      </c>
      <c r="H40" s="12">
        <f t="shared" si="8"/>
        <v>46279</v>
      </c>
      <c r="I40" s="9">
        <f t="shared" si="3"/>
        <v>2</v>
      </c>
      <c r="J40" s="10">
        <f t="shared" si="9"/>
        <v>11</v>
      </c>
      <c r="K40" s="27"/>
      <c r="O40" s="28"/>
      <c r="P40" s="46" t="s">
        <v>108</v>
      </c>
      <c r="Q40">
        <f>SUMIF(B:B,TRIM(P40),G:G)</f>
        <v>1</v>
      </c>
      <c r="R40" s="36">
        <f>100*Q40/SUM(G:G)</f>
        <v>7.4239049740163321E-2</v>
      </c>
      <c r="S40" s="22">
        <v>18</v>
      </c>
      <c r="T40" s="47">
        <f>GETPIVOTDATA("Count",'Hits per Hour'!$A$3,"Just Hour",18)</f>
        <v>102</v>
      </c>
      <c r="V40" s="28"/>
    </row>
    <row r="41" spans="1:22" x14ac:dyDescent="0.2">
      <c r="A41" s="1">
        <v>46279.47761574074</v>
      </c>
      <c r="B41" t="s">
        <v>4</v>
      </c>
      <c r="C41" t="s">
        <v>151</v>
      </c>
      <c r="D41" t="s">
        <v>6</v>
      </c>
      <c r="E41" t="s">
        <v>7</v>
      </c>
      <c r="F41" t="s">
        <v>3</v>
      </c>
      <c r="G41">
        <v>1</v>
      </c>
      <c r="H41" s="12">
        <f t="shared" si="8"/>
        <v>46279</v>
      </c>
      <c r="I41" s="9">
        <f t="shared" si="3"/>
        <v>2</v>
      </c>
      <c r="J41" s="10">
        <f t="shared" si="9"/>
        <v>11</v>
      </c>
      <c r="K41" s="27"/>
      <c r="O41" s="28"/>
      <c r="P41" s="46" t="s">
        <v>103</v>
      </c>
      <c r="Q41">
        <f>SUMIF(B:B,TRIM(P41),G:G)</f>
        <v>1</v>
      </c>
      <c r="R41" s="36">
        <f>100*Q41/SUM(G:G)</f>
        <v>7.4239049740163321E-2</v>
      </c>
      <c r="S41" s="22">
        <v>19</v>
      </c>
      <c r="T41" s="47">
        <f>GETPIVOTDATA("Count",'Hits per Hour'!$A$3,"Just Hour",19)</f>
        <v>102</v>
      </c>
      <c r="V41" s="28"/>
    </row>
    <row r="42" spans="1:22" x14ac:dyDescent="0.2">
      <c r="A42" s="1">
        <v>46279.484212962961</v>
      </c>
      <c r="B42" t="s">
        <v>74</v>
      </c>
      <c r="C42" t="s">
        <v>193</v>
      </c>
      <c r="D42" t="s">
        <v>82</v>
      </c>
      <c r="E42" t="s">
        <v>72</v>
      </c>
      <c r="F42" t="s">
        <v>3</v>
      </c>
      <c r="G42">
        <v>1</v>
      </c>
      <c r="H42" s="12">
        <f t="shared" si="8"/>
        <v>46279</v>
      </c>
      <c r="I42" s="9">
        <f t="shared" si="3"/>
        <v>2</v>
      </c>
      <c r="J42" s="10">
        <f t="shared" si="9"/>
        <v>11</v>
      </c>
      <c r="K42" s="27"/>
      <c r="O42" s="28"/>
      <c r="P42" s="51" t="s">
        <v>367</v>
      </c>
      <c r="Q42">
        <f>SUMIF(B:B,TRIM(P42),G:G)</f>
        <v>1</v>
      </c>
      <c r="R42" s="36">
        <f>100*Q42/SUM(G:G)</f>
        <v>7.4239049740163321E-2</v>
      </c>
      <c r="S42" s="22">
        <v>20</v>
      </c>
      <c r="T42" s="47">
        <f>GETPIVOTDATA("Count",'Hits per Hour'!$A$3,"Just Hour",20)</f>
        <v>97</v>
      </c>
      <c r="V42" s="28"/>
    </row>
    <row r="43" spans="1:22" ht="17" thickBot="1" x14ac:dyDescent="0.25">
      <c r="A43" s="1">
        <v>46279.489305555559</v>
      </c>
      <c r="B43" t="s">
        <v>13</v>
      </c>
      <c r="C43" t="s">
        <v>148</v>
      </c>
      <c r="D43" t="s">
        <v>6</v>
      </c>
      <c r="E43" t="s">
        <v>7</v>
      </c>
      <c r="F43" t="s">
        <v>3</v>
      </c>
      <c r="G43">
        <v>1</v>
      </c>
      <c r="H43" s="12">
        <f t="shared" si="8"/>
        <v>46279</v>
      </c>
      <c r="I43" s="9">
        <f t="shared" si="3"/>
        <v>2</v>
      </c>
      <c r="J43" s="10">
        <f t="shared" si="9"/>
        <v>11</v>
      </c>
      <c r="K43" s="27"/>
      <c r="O43" s="28"/>
      <c r="P43" s="46" t="s">
        <v>102</v>
      </c>
      <c r="Q43">
        <f>SUMIF(B:B,TRIM(P43),G:G)</f>
        <v>0</v>
      </c>
      <c r="R43" s="36">
        <f>100*Q43/SUM(G:G)</f>
        <v>0</v>
      </c>
      <c r="S43" s="23">
        <v>21</v>
      </c>
      <c r="T43" s="45">
        <f>GETPIVOTDATA("Count",'Hits per Hour'!$A$3,"Just Hour",21)</f>
        <v>55</v>
      </c>
      <c r="V43" s="28"/>
    </row>
    <row r="44" spans="1:22" x14ac:dyDescent="0.2">
      <c r="A44" s="1">
        <v>46279.512499999997</v>
      </c>
      <c r="B44" t="s">
        <v>53</v>
      </c>
      <c r="C44" t="s">
        <v>148</v>
      </c>
      <c r="D44" t="s">
        <v>6</v>
      </c>
      <c r="E44" t="s">
        <v>7</v>
      </c>
      <c r="F44" t="s">
        <v>3</v>
      </c>
      <c r="G44">
        <v>1</v>
      </c>
      <c r="H44" s="12">
        <f t="shared" si="8"/>
        <v>46279</v>
      </c>
      <c r="I44" s="9">
        <f t="shared" si="3"/>
        <v>2</v>
      </c>
      <c r="J44" s="10">
        <f t="shared" si="9"/>
        <v>12</v>
      </c>
      <c r="K44" s="27"/>
      <c r="O44" s="28"/>
      <c r="P44" s="46" t="s">
        <v>107</v>
      </c>
      <c r="Q44">
        <f>SUMIF(B:B,TRIM(P44),G:G)</f>
        <v>0</v>
      </c>
      <c r="R44" s="36">
        <f>100*Q44/SUM(G:G)</f>
        <v>0</v>
      </c>
      <c r="T44" s="10"/>
      <c r="V44" s="28"/>
    </row>
    <row r="45" spans="1:22" x14ac:dyDescent="0.2">
      <c r="A45" s="1">
        <v>46279.515949074077</v>
      </c>
      <c r="B45" t="s">
        <v>89</v>
      </c>
      <c r="C45" t="s">
        <v>148</v>
      </c>
      <c r="D45" t="s">
        <v>6</v>
      </c>
      <c r="E45" t="s">
        <v>7</v>
      </c>
      <c r="F45" t="s">
        <v>3</v>
      </c>
      <c r="G45">
        <v>1</v>
      </c>
      <c r="H45" s="12">
        <f t="shared" si="8"/>
        <v>46279</v>
      </c>
      <c r="I45" s="9">
        <f t="shared" si="3"/>
        <v>2</v>
      </c>
      <c r="J45" s="10">
        <f t="shared" si="9"/>
        <v>12</v>
      </c>
      <c r="K45" s="27"/>
      <c r="O45" s="28"/>
      <c r="P45" s="46" t="s">
        <v>105</v>
      </c>
      <c r="Q45">
        <f>SUMIF(B:B,TRIM(P45),G:G)</f>
        <v>0</v>
      </c>
      <c r="R45" s="36">
        <f>100*Q45/SUM(G:G)</f>
        <v>0</v>
      </c>
      <c r="S45" s="2" t="s">
        <v>338</v>
      </c>
      <c r="T45" s="17" t="s">
        <v>339</v>
      </c>
      <c r="V45" s="28"/>
    </row>
    <row r="46" spans="1:22" x14ac:dyDescent="0.2">
      <c r="A46" s="1">
        <v>46279.527581018519</v>
      </c>
      <c r="B46" t="s">
        <v>4</v>
      </c>
      <c r="C46" t="s">
        <v>68</v>
      </c>
      <c r="D46" t="s">
        <v>69</v>
      </c>
      <c r="E46" t="s">
        <v>7</v>
      </c>
      <c r="F46" t="s">
        <v>3</v>
      </c>
      <c r="G46">
        <v>1</v>
      </c>
      <c r="H46" s="12">
        <f t="shared" si="8"/>
        <v>46279</v>
      </c>
      <c r="I46" s="9">
        <f t="shared" si="3"/>
        <v>2</v>
      </c>
      <c r="J46" s="10">
        <f t="shared" si="9"/>
        <v>12</v>
      </c>
      <c r="K46" s="27"/>
      <c r="O46" s="28"/>
      <c r="P46" s="46" t="s">
        <v>106</v>
      </c>
      <c r="Q46">
        <f>SUMIF(B:B,TRIM(P46),G:G)</f>
        <v>0</v>
      </c>
      <c r="R46" s="36">
        <f>100*Q46/SUM(G:G)</f>
        <v>0</v>
      </c>
      <c r="T46" s="32" t="s">
        <v>340</v>
      </c>
      <c r="V46" s="28"/>
    </row>
    <row r="47" spans="1:22" x14ac:dyDescent="0.2">
      <c r="A47" s="1">
        <v>46279.530046296299</v>
      </c>
      <c r="B47" t="s">
        <v>4</v>
      </c>
      <c r="C47" t="s">
        <v>68</v>
      </c>
      <c r="D47" t="s">
        <v>69</v>
      </c>
      <c r="E47" t="s">
        <v>7</v>
      </c>
      <c r="F47" t="s">
        <v>3</v>
      </c>
      <c r="G47">
        <v>1</v>
      </c>
      <c r="H47" s="12">
        <f t="shared" si="8"/>
        <v>46279</v>
      </c>
      <c r="I47" s="9">
        <f t="shared" si="3"/>
        <v>2</v>
      </c>
      <c r="J47" s="10">
        <f t="shared" si="9"/>
        <v>12</v>
      </c>
      <c r="K47" s="27"/>
      <c r="O47" s="28"/>
      <c r="P47" s="22"/>
      <c r="R47" s="36"/>
      <c r="T47" s="34" t="s">
        <v>341</v>
      </c>
      <c r="U47" s="34"/>
      <c r="V47" s="28"/>
    </row>
    <row r="48" spans="1:22" x14ac:dyDescent="0.2">
      <c r="A48" s="1">
        <v>46279.530300925922</v>
      </c>
      <c r="B48" t="s">
        <v>8</v>
      </c>
      <c r="C48" t="s">
        <v>68</v>
      </c>
      <c r="D48" t="s">
        <v>69</v>
      </c>
      <c r="E48" t="s">
        <v>7</v>
      </c>
      <c r="F48" t="s">
        <v>3</v>
      </c>
      <c r="G48">
        <v>1</v>
      </c>
      <c r="H48" s="12">
        <f t="shared" si="8"/>
        <v>46279</v>
      </c>
      <c r="I48" s="9">
        <f t="shared" si="3"/>
        <v>2</v>
      </c>
      <c r="J48" s="10">
        <f t="shared" si="9"/>
        <v>12</v>
      </c>
      <c r="K48" s="27"/>
      <c r="O48" s="28"/>
      <c r="P48" s="16" t="s">
        <v>343</v>
      </c>
      <c r="Q48">
        <f>SUM(G:G)</f>
        <v>1347</v>
      </c>
      <c r="R48" s="39">
        <f>SUM(R4:R41)</f>
        <v>99.628804751299214</v>
      </c>
      <c r="T48" s="48" t="s">
        <v>366</v>
      </c>
      <c r="U48" s="48"/>
      <c r="V48" s="28"/>
    </row>
    <row r="49" spans="1:22" ht="17" thickBot="1" x14ac:dyDescent="0.25">
      <c r="A49" s="1">
        <v>46279.546226851853</v>
      </c>
      <c r="B49" t="s">
        <v>101</v>
      </c>
      <c r="C49" t="s">
        <v>68</v>
      </c>
      <c r="D49" t="s">
        <v>69</v>
      </c>
      <c r="E49" t="s">
        <v>7</v>
      </c>
      <c r="F49" t="s">
        <v>3</v>
      </c>
      <c r="G49">
        <v>1</v>
      </c>
      <c r="H49" s="12">
        <f t="shared" si="8"/>
        <v>46279</v>
      </c>
      <c r="I49" s="9">
        <f t="shared" si="3"/>
        <v>2</v>
      </c>
      <c r="J49" s="10">
        <f t="shared" si="9"/>
        <v>13</v>
      </c>
      <c r="K49" s="29"/>
      <c r="L49" s="30"/>
      <c r="M49" s="18"/>
      <c r="N49" s="18"/>
      <c r="O49" s="31"/>
      <c r="P49" s="23"/>
      <c r="Q49" s="18"/>
      <c r="R49" s="18"/>
      <c r="S49" s="18"/>
      <c r="T49" s="18"/>
      <c r="U49" s="18"/>
      <c r="V49" s="31"/>
    </row>
    <row r="50" spans="1:22" x14ac:dyDescent="0.2">
      <c r="A50" s="1">
        <v>46279.549618055556</v>
      </c>
      <c r="B50" t="s">
        <v>11</v>
      </c>
      <c r="C50" t="s">
        <v>194</v>
      </c>
      <c r="D50" t="s">
        <v>29</v>
      </c>
      <c r="E50" t="s">
        <v>30</v>
      </c>
      <c r="F50" t="s">
        <v>3</v>
      </c>
      <c r="G50">
        <v>1</v>
      </c>
      <c r="H50" s="12">
        <f t="shared" si="8"/>
        <v>46279</v>
      </c>
      <c r="I50" s="9">
        <f t="shared" si="3"/>
        <v>2</v>
      </c>
      <c r="J50" s="10">
        <f t="shared" si="9"/>
        <v>13</v>
      </c>
    </row>
    <row r="51" spans="1:22" ht="17" thickBot="1" x14ac:dyDescent="0.25">
      <c r="A51" s="1">
        <v>46279.5549537037</v>
      </c>
      <c r="B51" t="s">
        <v>8</v>
      </c>
      <c r="C51" t="s">
        <v>195</v>
      </c>
      <c r="D51" t="s">
        <v>196</v>
      </c>
      <c r="E51" t="s">
        <v>72</v>
      </c>
      <c r="F51" t="s">
        <v>3</v>
      </c>
      <c r="G51">
        <v>1</v>
      </c>
      <c r="H51" s="12">
        <f t="shared" si="8"/>
        <v>46279</v>
      </c>
      <c r="I51" s="9">
        <f t="shared" si="3"/>
        <v>2</v>
      </c>
      <c r="J51" s="10">
        <f t="shared" si="9"/>
        <v>13</v>
      </c>
      <c r="S51" s="18"/>
      <c r="T51" s="18"/>
    </row>
    <row r="52" spans="1:22" x14ac:dyDescent="0.2">
      <c r="A52" s="1">
        <v>46279.574826388889</v>
      </c>
      <c r="B52" t="s">
        <v>8</v>
      </c>
      <c r="C52" t="s">
        <v>68</v>
      </c>
      <c r="D52" t="s">
        <v>69</v>
      </c>
      <c r="E52" t="s">
        <v>7</v>
      </c>
      <c r="F52" t="s">
        <v>3</v>
      </c>
      <c r="G52">
        <v>1</v>
      </c>
      <c r="H52" s="12">
        <f t="shared" si="8"/>
        <v>46279</v>
      </c>
      <c r="I52" s="9">
        <f t="shared" si="3"/>
        <v>2</v>
      </c>
      <c r="J52" s="10">
        <f t="shared" si="9"/>
        <v>13</v>
      </c>
    </row>
    <row r="53" spans="1:22" x14ac:dyDescent="0.2">
      <c r="A53" s="1">
        <v>46279.579293981478</v>
      </c>
      <c r="B53" t="s">
        <v>8</v>
      </c>
      <c r="C53" t="s">
        <v>197</v>
      </c>
      <c r="D53" t="s">
        <v>29</v>
      </c>
      <c r="E53" t="s">
        <v>30</v>
      </c>
      <c r="F53" t="s">
        <v>3</v>
      </c>
      <c r="G53">
        <v>1</v>
      </c>
      <c r="H53" s="12">
        <f t="shared" si="8"/>
        <v>46279</v>
      </c>
      <c r="I53" s="9">
        <f t="shared" si="3"/>
        <v>2</v>
      </c>
      <c r="J53" s="10">
        <f t="shared" si="9"/>
        <v>13</v>
      </c>
    </row>
    <row r="54" spans="1:22" x14ac:dyDescent="0.2">
      <c r="A54" s="1">
        <v>46279.583344907405</v>
      </c>
      <c r="B54" t="s">
        <v>141</v>
      </c>
      <c r="C54" t="s">
        <v>68</v>
      </c>
      <c r="D54" t="s">
        <v>69</v>
      </c>
      <c r="E54" t="s">
        <v>7</v>
      </c>
      <c r="F54" t="s">
        <v>3</v>
      </c>
      <c r="G54">
        <v>1</v>
      </c>
      <c r="H54" s="12">
        <f t="shared" si="8"/>
        <v>46279</v>
      </c>
      <c r="I54" s="9">
        <f t="shared" si="3"/>
        <v>2</v>
      </c>
      <c r="J54" s="10">
        <f t="shared" si="9"/>
        <v>14</v>
      </c>
    </row>
    <row r="55" spans="1:22" x14ac:dyDescent="0.2">
      <c r="A55" s="1">
        <v>46279.586053240739</v>
      </c>
      <c r="B55" t="s">
        <v>4</v>
      </c>
      <c r="C55" t="s">
        <v>198</v>
      </c>
      <c r="D55" t="s">
        <v>6</v>
      </c>
      <c r="E55" t="s">
        <v>7</v>
      </c>
      <c r="F55" t="s">
        <v>3</v>
      </c>
      <c r="G55">
        <v>1</v>
      </c>
      <c r="H55" s="12">
        <f t="shared" si="8"/>
        <v>46279</v>
      </c>
      <c r="I55" s="9">
        <f t="shared" si="3"/>
        <v>2</v>
      </c>
      <c r="J55" s="10">
        <f t="shared" si="9"/>
        <v>14</v>
      </c>
    </row>
    <row r="56" spans="1:22" x14ac:dyDescent="0.2">
      <c r="A56" s="1">
        <v>46279.586412037039</v>
      </c>
      <c r="B56" t="s">
        <v>19</v>
      </c>
      <c r="C56" t="s">
        <v>198</v>
      </c>
      <c r="D56" t="s">
        <v>6</v>
      </c>
      <c r="E56" t="s">
        <v>7</v>
      </c>
      <c r="F56" t="s">
        <v>3</v>
      </c>
      <c r="G56">
        <v>1</v>
      </c>
      <c r="H56" s="12">
        <f t="shared" si="8"/>
        <v>46279</v>
      </c>
      <c r="I56" s="9">
        <f t="shared" si="3"/>
        <v>2</v>
      </c>
      <c r="J56" s="10">
        <f t="shared" si="9"/>
        <v>14</v>
      </c>
    </row>
    <row r="57" spans="1:22" x14ac:dyDescent="0.2">
      <c r="A57" s="1">
        <v>46279.586712962962</v>
      </c>
      <c r="B57" t="s">
        <v>8</v>
      </c>
      <c r="C57" t="s">
        <v>68</v>
      </c>
      <c r="D57" t="s">
        <v>69</v>
      </c>
      <c r="E57" t="s">
        <v>7</v>
      </c>
      <c r="F57" t="s">
        <v>3</v>
      </c>
      <c r="G57">
        <v>1</v>
      </c>
      <c r="H57" s="12">
        <f t="shared" si="8"/>
        <v>46279</v>
      </c>
      <c r="I57" s="9">
        <f t="shared" si="3"/>
        <v>2</v>
      </c>
      <c r="J57" s="10">
        <f t="shared" si="9"/>
        <v>14</v>
      </c>
    </row>
    <row r="58" spans="1:22" x14ac:dyDescent="0.2">
      <c r="A58" s="1">
        <v>46279.609895833331</v>
      </c>
      <c r="B58" t="s">
        <v>48</v>
      </c>
      <c r="C58" t="s">
        <v>68</v>
      </c>
      <c r="D58" t="s">
        <v>69</v>
      </c>
      <c r="E58" t="s">
        <v>7</v>
      </c>
      <c r="F58" t="s">
        <v>3</v>
      </c>
      <c r="G58">
        <v>1</v>
      </c>
      <c r="H58" s="12">
        <f t="shared" si="8"/>
        <v>46279</v>
      </c>
      <c r="I58" s="9">
        <f t="shared" si="3"/>
        <v>2</v>
      </c>
      <c r="J58" s="10">
        <f t="shared" si="9"/>
        <v>14</v>
      </c>
    </row>
    <row r="59" spans="1:22" x14ac:dyDescent="0.2">
      <c r="A59" s="1">
        <v>46279.610081018516</v>
      </c>
      <c r="B59" t="s">
        <v>74</v>
      </c>
      <c r="C59" t="s">
        <v>68</v>
      </c>
      <c r="D59" t="s">
        <v>69</v>
      </c>
      <c r="E59" t="s">
        <v>7</v>
      </c>
      <c r="F59" t="s">
        <v>3</v>
      </c>
      <c r="G59">
        <v>1</v>
      </c>
      <c r="H59" s="12">
        <f t="shared" si="8"/>
        <v>46279</v>
      </c>
      <c r="I59" s="9">
        <f t="shared" si="3"/>
        <v>2</v>
      </c>
      <c r="J59" s="10">
        <f t="shared" si="9"/>
        <v>14</v>
      </c>
    </row>
    <row r="60" spans="1:22" x14ac:dyDescent="0.2">
      <c r="A60" s="1">
        <v>46279.647187499999</v>
      </c>
      <c r="B60" t="s">
        <v>4</v>
      </c>
      <c r="C60" t="s">
        <v>66</v>
      </c>
      <c r="D60" t="s">
        <v>67</v>
      </c>
      <c r="E60" t="s">
        <v>30</v>
      </c>
      <c r="F60" t="s">
        <v>3</v>
      </c>
      <c r="G60">
        <v>1</v>
      </c>
      <c r="H60" s="12">
        <f t="shared" si="8"/>
        <v>46279</v>
      </c>
      <c r="I60" s="9">
        <f t="shared" si="3"/>
        <v>2</v>
      </c>
      <c r="J60" s="10">
        <f t="shared" si="9"/>
        <v>15</v>
      </c>
    </row>
    <row r="61" spans="1:22" x14ac:dyDescent="0.2">
      <c r="A61" s="1">
        <v>46279.647187499999</v>
      </c>
      <c r="B61" t="s">
        <v>8</v>
      </c>
      <c r="C61" t="s">
        <v>66</v>
      </c>
      <c r="D61" t="s">
        <v>67</v>
      </c>
      <c r="E61" t="s">
        <v>30</v>
      </c>
      <c r="F61" t="s">
        <v>3</v>
      </c>
      <c r="G61">
        <v>1</v>
      </c>
      <c r="H61" s="12">
        <f t="shared" si="8"/>
        <v>46279</v>
      </c>
      <c r="I61" s="9">
        <f t="shared" si="3"/>
        <v>2</v>
      </c>
      <c r="J61" s="10">
        <f t="shared" si="9"/>
        <v>15</v>
      </c>
    </row>
    <row r="62" spans="1:22" x14ac:dyDescent="0.2">
      <c r="A62" s="1">
        <v>46279.647187499999</v>
      </c>
      <c r="B62" t="s">
        <v>13</v>
      </c>
      <c r="C62" t="s">
        <v>66</v>
      </c>
      <c r="D62" t="s">
        <v>67</v>
      </c>
      <c r="E62" t="s">
        <v>30</v>
      </c>
      <c r="F62" t="s">
        <v>3</v>
      </c>
      <c r="G62">
        <v>1</v>
      </c>
      <c r="H62" s="12">
        <f t="shared" si="8"/>
        <v>46279</v>
      </c>
      <c r="I62" s="9">
        <f t="shared" si="3"/>
        <v>2</v>
      </c>
      <c r="J62" s="10">
        <f t="shared" si="9"/>
        <v>15</v>
      </c>
    </row>
    <row r="63" spans="1:22" x14ac:dyDescent="0.2">
      <c r="A63" s="1">
        <v>46279.649513888886</v>
      </c>
      <c r="B63" t="s">
        <v>4</v>
      </c>
      <c r="C63" t="s">
        <v>66</v>
      </c>
      <c r="D63" t="s">
        <v>67</v>
      </c>
      <c r="E63" t="s">
        <v>30</v>
      </c>
      <c r="F63" t="s">
        <v>3</v>
      </c>
      <c r="G63">
        <v>1</v>
      </c>
      <c r="H63" s="12">
        <f t="shared" si="8"/>
        <v>46279</v>
      </c>
      <c r="I63" s="9">
        <f t="shared" si="3"/>
        <v>2</v>
      </c>
      <c r="J63" s="10">
        <f t="shared" si="9"/>
        <v>15</v>
      </c>
    </row>
    <row r="64" spans="1:22" x14ac:dyDescent="0.2">
      <c r="A64" s="1">
        <v>46279.663773148146</v>
      </c>
      <c r="B64" t="s">
        <v>4</v>
      </c>
      <c r="C64" t="s">
        <v>199</v>
      </c>
      <c r="D64" t="s">
        <v>40</v>
      </c>
      <c r="E64" t="s">
        <v>30</v>
      </c>
      <c r="F64" t="s">
        <v>3</v>
      </c>
      <c r="G64">
        <v>1</v>
      </c>
      <c r="H64" s="12">
        <f t="shared" si="8"/>
        <v>46279</v>
      </c>
      <c r="I64" s="9">
        <f t="shared" si="3"/>
        <v>2</v>
      </c>
      <c r="J64" s="10">
        <f t="shared" si="9"/>
        <v>15</v>
      </c>
    </row>
    <row r="65" spans="1:10" x14ac:dyDescent="0.2">
      <c r="A65" s="1">
        <v>46279.663784722223</v>
      </c>
      <c r="B65" t="s">
        <v>8</v>
      </c>
      <c r="C65" t="s">
        <v>199</v>
      </c>
      <c r="D65" t="s">
        <v>40</v>
      </c>
      <c r="E65" t="s">
        <v>30</v>
      </c>
      <c r="F65" t="s">
        <v>3</v>
      </c>
      <c r="G65">
        <v>1</v>
      </c>
      <c r="H65" s="12">
        <f t="shared" si="8"/>
        <v>46279</v>
      </c>
      <c r="I65" s="9">
        <f t="shared" si="3"/>
        <v>2</v>
      </c>
      <c r="J65" s="10">
        <f t="shared" si="9"/>
        <v>15</v>
      </c>
    </row>
    <row r="66" spans="1:10" x14ac:dyDescent="0.2">
      <c r="A66" s="1">
        <v>46279.663842592592</v>
      </c>
      <c r="B66" t="s">
        <v>9</v>
      </c>
      <c r="C66" t="s">
        <v>199</v>
      </c>
      <c r="D66" t="s">
        <v>40</v>
      </c>
      <c r="E66" t="s">
        <v>30</v>
      </c>
      <c r="F66" t="s">
        <v>3</v>
      </c>
      <c r="G66">
        <v>1</v>
      </c>
      <c r="H66" s="12">
        <f t="shared" si="8"/>
        <v>46279</v>
      </c>
      <c r="I66" s="9">
        <f t="shared" si="3"/>
        <v>2</v>
      </c>
      <c r="J66" s="10">
        <f t="shared" si="9"/>
        <v>15</v>
      </c>
    </row>
    <row r="67" spans="1:10" x14ac:dyDescent="0.2">
      <c r="A67" s="1">
        <v>46279.671249999999</v>
      </c>
      <c r="B67" t="s">
        <v>4</v>
      </c>
      <c r="C67" t="s">
        <v>123</v>
      </c>
      <c r="D67" t="s">
        <v>6</v>
      </c>
      <c r="E67" t="s">
        <v>7</v>
      </c>
      <c r="F67" t="s">
        <v>3</v>
      </c>
      <c r="G67">
        <v>1</v>
      </c>
      <c r="H67" s="12">
        <f t="shared" si="8"/>
        <v>46279</v>
      </c>
      <c r="I67" s="9">
        <f t="shared" si="3"/>
        <v>2</v>
      </c>
      <c r="J67" s="10">
        <f t="shared" si="9"/>
        <v>16</v>
      </c>
    </row>
    <row r="68" spans="1:10" x14ac:dyDescent="0.2">
      <c r="A68" s="1">
        <v>46279.671307870369</v>
      </c>
      <c r="B68" t="s">
        <v>101</v>
      </c>
      <c r="C68" t="s">
        <v>123</v>
      </c>
      <c r="D68" t="s">
        <v>6</v>
      </c>
      <c r="E68" t="s">
        <v>7</v>
      </c>
      <c r="F68" t="s">
        <v>3</v>
      </c>
      <c r="G68">
        <v>1</v>
      </c>
      <c r="H68" s="12">
        <f t="shared" si="8"/>
        <v>46279</v>
      </c>
      <c r="I68" s="9">
        <f t="shared" ref="I68:I125" si="10">WEEKDAY(A68)</f>
        <v>2</v>
      </c>
      <c r="J68" s="10">
        <f t="shared" si="9"/>
        <v>16</v>
      </c>
    </row>
    <row r="69" spans="1:10" x14ac:dyDescent="0.2">
      <c r="A69" s="1">
        <v>46279.673634259256</v>
      </c>
      <c r="B69" t="s">
        <v>8</v>
      </c>
      <c r="C69" t="s">
        <v>123</v>
      </c>
      <c r="D69" t="s">
        <v>6</v>
      </c>
      <c r="E69" t="s">
        <v>7</v>
      </c>
      <c r="F69" t="s">
        <v>3</v>
      </c>
      <c r="G69">
        <v>1</v>
      </c>
      <c r="H69" s="12">
        <f t="shared" si="8"/>
        <v>46279</v>
      </c>
      <c r="I69" s="9">
        <f t="shared" si="10"/>
        <v>2</v>
      </c>
      <c r="J69" s="10">
        <f t="shared" si="9"/>
        <v>16</v>
      </c>
    </row>
    <row r="70" spans="1:10" x14ac:dyDescent="0.2">
      <c r="A70" s="1">
        <v>46279.715173611112</v>
      </c>
      <c r="B70" t="s">
        <v>4</v>
      </c>
      <c r="C70" t="s">
        <v>148</v>
      </c>
      <c r="D70" t="s">
        <v>6</v>
      </c>
      <c r="E70" t="s">
        <v>7</v>
      </c>
      <c r="F70" t="s">
        <v>3</v>
      </c>
      <c r="G70">
        <v>1</v>
      </c>
      <c r="H70" s="12">
        <f t="shared" si="8"/>
        <v>46279</v>
      </c>
      <c r="I70" s="9">
        <f t="shared" si="10"/>
        <v>2</v>
      </c>
      <c r="J70" s="10">
        <f t="shared" si="9"/>
        <v>17</v>
      </c>
    </row>
    <row r="71" spans="1:10" x14ac:dyDescent="0.2">
      <c r="A71" s="1">
        <v>46279.718217592592</v>
      </c>
      <c r="B71" t="s">
        <v>9</v>
      </c>
      <c r="C71" t="s">
        <v>148</v>
      </c>
      <c r="D71" t="s">
        <v>6</v>
      </c>
      <c r="E71" t="s">
        <v>7</v>
      </c>
      <c r="F71" t="s">
        <v>3</v>
      </c>
      <c r="G71">
        <v>1</v>
      </c>
      <c r="H71" s="12">
        <f t="shared" si="8"/>
        <v>46279</v>
      </c>
      <c r="I71" s="9">
        <f t="shared" si="10"/>
        <v>2</v>
      </c>
      <c r="J71" s="10">
        <f t="shared" si="9"/>
        <v>17</v>
      </c>
    </row>
    <row r="72" spans="1:10" x14ac:dyDescent="0.2">
      <c r="A72" s="1">
        <v>46279.718310185184</v>
      </c>
      <c r="B72" t="s">
        <v>93</v>
      </c>
      <c r="C72" t="s">
        <v>148</v>
      </c>
      <c r="D72" t="s">
        <v>6</v>
      </c>
      <c r="E72" t="s">
        <v>7</v>
      </c>
      <c r="F72" t="s">
        <v>3</v>
      </c>
      <c r="G72">
        <v>1</v>
      </c>
      <c r="H72" s="12">
        <f t="shared" si="8"/>
        <v>46279</v>
      </c>
      <c r="I72" s="9">
        <f t="shared" si="10"/>
        <v>2</v>
      </c>
      <c r="J72" s="10">
        <f t="shared" si="9"/>
        <v>17</v>
      </c>
    </row>
    <row r="73" spans="1:10" x14ac:dyDescent="0.2">
      <c r="A73" s="1">
        <v>46279.787754629629</v>
      </c>
      <c r="B73" t="s">
        <v>4</v>
      </c>
      <c r="C73" t="s">
        <v>148</v>
      </c>
      <c r="D73" t="s">
        <v>6</v>
      </c>
      <c r="E73" t="s">
        <v>7</v>
      </c>
      <c r="F73" t="s">
        <v>3</v>
      </c>
      <c r="G73">
        <v>1</v>
      </c>
      <c r="H73" s="12">
        <f t="shared" si="8"/>
        <v>46279</v>
      </c>
      <c r="I73" s="9">
        <f t="shared" si="10"/>
        <v>2</v>
      </c>
      <c r="J73" s="10">
        <f t="shared" si="9"/>
        <v>18</v>
      </c>
    </row>
    <row r="74" spans="1:10" x14ac:dyDescent="0.2">
      <c r="A74" s="1">
        <v>46279.787812499999</v>
      </c>
      <c r="B74" t="s">
        <v>101</v>
      </c>
      <c r="C74" t="s">
        <v>148</v>
      </c>
      <c r="D74" t="s">
        <v>6</v>
      </c>
      <c r="E74" t="s">
        <v>7</v>
      </c>
      <c r="F74" t="s">
        <v>3</v>
      </c>
      <c r="G74">
        <v>1</v>
      </c>
      <c r="H74" s="12">
        <f t="shared" si="8"/>
        <v>46279</v>
      </c>
      <c r="I74" s="9">
        <f t="shared" si="10"/>
        <v>2</v>
      </c>
      <c r="J74" s="10">
        <f t="shared" si="9"/>
        <v>18</v>
      </c>
    </row>
    <row r="75" spans="1:10" x14ac:dyDescent="0.2">
      <c r="A75" s="1">
        <v>46279.797696759262</v>
      </c>
      <c r="B75" t="s">
        <v>20</v>
      </c>
      <c r="C75" t="s">
        <v>148</v>
      </c>
      <c r="D75" t="s">
        <v>6</v>
      </c>
      <c r="E75" t="s">
        <v>7</v>
      </c>
      <c r="F75" t="s">
        <v>3</v>
      </c>
      <c r="G75">
        <v>1</v>
      </c>
      <c r="H75" s="12">
        <f t="shared" si="8"/>
        <v>46279</v>
      </c>
      <c r="I75" s="9">
        <f t="shared" si="10"/>
        <v>2</v>
      </c>
      <c r="J75" s="10">
        <f t="shared" si="9"/>
        <v>19</v>
      </c>
    </row>
    <row r="76" spans="1:10" x14ac:dyDescent="0.2">
      <c r="A76" s="1">
        <v>46279.808854166666</v>
      </c>
      <c r="B76" t="s">
        <v>4</v>
      </c>
      <c r="C76" t="s">
        <v>200</v>
      </c>
      <c r="D76" t="s">
        <v>201</v>
      </c>
      <c r="E76" t="s">
        <v>7</v>
      </c>
      <c r="F76" t="s">
        <v>3</v>
      </c>
      <c r="G76">
        <v>1</v>
      </c>
      <c r="H76" s="12">
        <f t="shared" si="8"/>
        <v>46279</v>
      </c>
      <c r="I76" s="9">
        <f t="shared" si="10"/>
        <v>2</v>
      </c>
      <c r="J76" s="10">
        <f t="shared" si="9"/>
        <v>19</v>
      </c>
    </row>
    <row r="77" spans="1:10" x14ac:dyDescent="0.2">
      <c r="A77" s="1">
        <v>46279.808923611112</v>
      </c>
      <c r="B77" t="s">
        <v>8</v>
      </c>
      <c r="C77" t="s">
        <v>200</v>
      </c>
      <c r="D77" t="s">
        <v>201</v>
      </c>
      <c r="E77" t="s">
        <v>7</v>
      </c>
      <c r="F77" t="s">
        <v>3</v>
      </c>
      <c r="G77">
        <v>1</v>
      </c>
      <c r="H77" s="12">
        <f t="shared" si="8"/>
        <v>46279</v>
      </c>
      <c r="I77" s="9">
        <f t="shared" si="10"/>
        <v>2</v>
      </c>
      <c r="J77" s="10">
        <f t="shared" si="9"/>
        <v>19</v>
      </c>
    </row>
    <row r="78" spans="1:10" x14ac:dyDescent="0.2">
      <c r="A78" s="1">
        <v>46279.813449074078</v>
      </c>
      <c r="B78" t="s">
        <v>13</v>
      </c>
      <c r="C78" t="s">
        <v>200</v>
      </c>
      <c r="D78" t="s">
        <v>201</v>
      </c>
      <c r="E78" t="s">
        <v>7</v>
      </c>
      <c r="F78" t="s">
        <v>3</v>
      </c>
      <c r="G78">
        <v>1</v>
      </c>
      <c r="H78" s="12">
        <f t="shared" si="8"/>
        <v>46279</v>
      </c>
      <c r="I78" s="9">
        <f t="shared" si="10"/>
        <v>2</v>
      </c>
      <c r="J78" s="10">
        <f t="shared" si="9"/>
        <v>19</v>
      </c>
    </row>
    <row r="79" spans="1:10" x14ac:dyDescent="0.2">
      <c r="A79" s="1">
        <v>46279.862905092596</v>
      </c>
      <c r="B79" t="s">
        <v>4</v>
      </c>
      <c r="C79" t="s">
        <v>202</v>
      </c>
      <c r="D79" t="s">
        <v>203</v>
      </c>
      <c r="E79" t="s">
        <v>39</v>
      </c>
      <c r="F79" t="s">
        <v>3</v>
      </c>
      <c r="G79">
        <v>1</v>
      </c>
      <c r="H79" s="12">
        <f t="shared" si="8"/>
        <v>46279</v>
      </c>
      <c r="I79" s="9">
        <f t="shared" si="10"/>
        <v>2</v>
      </c>
      <c r="J79" s="10">
        <f t="shared" si="9"/>
        <v>20</v>
      </c>
    </row>
    <row r="80" spans="1:10" x14ac:dyDescent="0.2">
      <c r="A80" s="1">
        <v>46279.864664351851</v>
      </c>
      <c r="B80" t="s">
        <v>57</v>
      </c>
      <c r="C80" t="s">
        <v>202</v>
      </c>
      <c r="D80" t="s">
        <v>203</v>
      </c>
      <c r="E80" t="s">
        <v>39</v>
      </c>
      <c r="F80" t="s">
        <v>3</v>
      </c>
      <c r="G80">
        <v>1</v>
      </c>
      <c r="H80" s="12">
        <f t="shared" si="8"/>
        <v>46279</v>
      </c>
      <c r="I80" s="9">
        <f t="shared" si="10"/>
        <v>2</v>
      </c>
      <c r="J80" s="10">
        <f t="shared" si="9"/>
        <v>20</v>
      </c>
    </row>
    <row r="81" spans="1:10" x14ac:dyDescent="0.2">
      <c r="A81" s="1">
        <v>46279.868888888886</v>
      </c>
      <c r="B81" t="s">
        <v>101</v>
      </c>
      <c r="C81" t="s">
        <v>202</v>
      </c>
      <c r="D81" t="s">
        <v>203</v>
      </c>
      <c r="E81" t="s">
        <v>39</v>
      </c>
      <c r="F81" t="s">
        <v>3</v>
      </c>
      <c r="G81">
        <v>1</v>
      </c>
      <c r="H81" s="12">
        <f t="shared" si="8"/>
        <v>46279</v>
      </c>
      <c r="I81" s="9">
        <f t="shared" si="10"/>
        <v>2</v>
      </c>
      <c r="J81" s="10">
        <f t="shared" si="9"/>
        <v>20</v>
      </c>
    </row>
    <row r="82" spans="1:10" x14ac:dyDescent="0.2">
      <c r="A82" s="1">
        <v>46280.288391203707</v>
      </c>
      <c r="B82" t="s">
        <v>4</v>
      </c>
      <c r="C82" t="s">
        <v>35</v>
      </c>
      <c r="D82" t="s">
        <v>156</v>
      </c>
      <c r="E82" t="s">
        <v>36</v>
      </c>
      <c r="F82" t="s">
        <v>3</v>
      </c>
      <c r="G82">
        <v>1</v>
      </c>
      <c r="H82" s="12">
        <f t="shared" si="8"/>
        <v>46280</v>
      </c>
      <c r="I82" s="9">
        <f t="shared" si="10"/>
        <v>3</v>
      </c>
      <c r="J82" s="10">
        <f t="shared" si="9"/>
        <v>6</v>
      </c>
    </row>
    <row r="83" spans="1:10" x14ac:dyDescent="0.2">
      <c r="A83" s="1">
        <v>46280.305798611109</v>
      </c>
      <c r="B83" t="s">
        <v>13</v>
      </c>
      <c r="C83" t="s">
        <v>204</v>
      </c>
      <c r="D83" t="s">
        <v>138</v>
      </c>
      <c r="F83" t="s">
        <v>138</v>
      </c>
      <c r="G83">
        <v>1</v>
      </c>
      <c r="H83" s="12">
        <f t="shared" si="8"/>
        <v>46280</v>
      </c>
      <c r="I83" s="9">
        <f t="shared" si="10"/>
        <v>3</v>
      </c>
      <c r="J83" s="10">
        <f t="shared" si="9"/>
        <v>7</v>
      </c>
    </row>
    <row r="84" spans="1:10" x14ac:dyDescent="0.2">
      <c r="A84" s="1">
        <v>46280.311122685183</v>
      </c>
      <c r="B84" t="s">
        <v>74</v>
      </c>
      <c r="C84" t="s">
        <v>148</v>
      </c>
      <c r="D84" t="s">
        <v>6</v>
      </c>
      <c r="E84" t="s">
        <v>7</v>
      </c>
      <c r="F84" t="s">
        <v>3</v>
      </c>
      <c r="G84">
        <v>1</v>
      </c>
      <c r="H84" s="12">
        <f t="shared" si="8"/>
        <v>46280</v>
      </c>
      <c r="I84" s="9">
        <f t="shared" si="10"/>
        <v>3</v>
      </c>
      <c r="J84" s="10">
        <f t="shared" si="9"/>
        <v>7</v>
      </c>
    </row>
    <row r="85" spans="1:10" x14ac:dyDescent="0.2">
      <c r="A85" s="1">
        <v>46280.340057870373</v>
      </c>
      <c r="B85" t="s">
        <v>8</v>
      </c>
      <c r="C85" t="s">
        <v>205</v>
      </c>
      <c r="D85" t="s">
        <v>206</v>
      </c>
      <c r="E85" t="s">
        <v>7</v>
      </c>
      <c r="F85" t="s">
        <v>3</v>
      </c>
      <c r="G85">
        <v>1</v>
      </c>
      <c r="H85" s="12">
        <f t="shared" si="8"/>
        <v>46280</v>
      </c>
      <c r="I85" s="9">
        <f t="shared" si="10"/>
        <v>3</v>
      </c>
      <c r="J85" s="10">
        <f t="shared" si="9"/>
        <v>8</v>
      </c>
    </row>
    <row r="86" spans="1:10" x14ac:dyDescent="0.2">
      <c r="A86" s="1">
        <v>46280.370104166665</v>
      </c>
      <c r="B86" t="s">
        <v>8</v>
      </c>
      <c r="C86" t="s">
        <v>207</v>
      </c>
      <c r="D86" t="s">
        <v>63</v>
      </c>
      <c r="E86" t="s">
        <v>2</v>
      </c>
      <c r="F86" t="s">
        <v>3</v>
      </c>
      <c r="G86">
        <v>1</v>
      </c>
      <c r="H86" s="12">
        <f t="shared" si="8"/>
        <v>46280</v>
      </c>
      <c r="I86" s="9">
        <f t="shared" si="10"/>
        <v>3</v>
      </c>
      <c r="J86" s="10">
        <f t="shared" si="9"/>
        <v>8</v>
      </c>
    </row>
    <row r="87" spans="1:10" x14ac:dyDescent="0.2">
      <c r="A87" s="1">
        <v>46280.370104166665</v>
      </c>
      <c r="B87" t="s">
        <v>4</v>
      </c>
      <c r="C87" t="s">
        <v>207</v>
      </c>
      <c r="D87" t="s">
        <v>63</v>
      </c>
      <c r="E87" t="s">
        <v>2</v>
      </c>
      <c r="F87" t="s">
        <v>3</v>
      </c>
      <c r="G87">
        <v>1</v>
      </c>
      <c r="H87" s="12">
        <f t="shared" si="8"/>
        <v>46280</v>
      </c>
      <c r="I87" s="9">
        <f t="shared" si="10"/>
        <v>3</v>
      </c>
      <c r="J87" s="10">
        <f t="shared" si="9"/>
        <v>8</v>
      </c>
    </row>
    <row r="88" spans="1:10" x14ac:dyDescent="0.2">
      <c r="A88" s="1">
        <v>46280.372245370374</v>
      </c>
      <c r="B88" t="s">
        <v>4</v>
      </c>
      <c r="C88" t="s">
        <v>207</v>
      </c>
      <c r="D88" t="s">
        <v>63</v>
      </c>
      <c r="E88" t="s">
        <v>2</v>
      </c>
      <c r="F88" t="s">
        <v>3</v>
      </c>
      <c r="G88">
        <v>1</v>
      </c>
      <c r="H88" s="12">
        <f t="shared" si="8"/>
        <v>46280</v>
      </c>
      <c r="I88" s="9">
        <f t="shared" si="10"/>
        <v>3</v>
      </c>
      <c r="J88" s="10">
        <f t="shared" si="9"/>
        <v>8</v>
      </c>
    </row>
    <row r="89" spans="1:10" x14ac:dyDescent="0.2">
      <c r="A89" s="1">
        <v>46280.417685185188</v>
      </c>
      <c r="B89" t="s">
        <v>75</v>
      </c>
      <c r="C89" t="s">
        <v>68</v>
      </c>
      <c r="D89" t="s">
        <v>69</v>
      </c>
      <c r="E89" t="s">
        <v>7</v>
      </c>
      <c r="F89" t="s">
        <v>3</v>
      </c>
      <c r="G89">
        <v>1</v>
      </c>
      <c r="H89" s="12">
        <f t="shared" ref="H89:H125" si="11">INT(A89)</f>
        <v>46280</v>
      </c>
      <c r="I89" s="9">
        <f t="shared" si="10"/>
        <v>3</v>
      </c>
      <c r="J89" s="10">
        <f t="shared" ref="J89:J125" si="12">HOUR(A89)</f>
        <v>10</v>
      </c>
    </row>
    <row r="90" spans="1:10" x14ac:dyDescent="0.2">
      <c r="A90" s="1">
        <v>46280.461655092593</v>
      </c>
      <c r="B90" t="s">
        <v>4</v>
      </c>
      <c r="C90" t="s">
        <v>148</v>
      </c>
      <c r="D90" t="s">
        <v>6</v>
      </c>
      <c r="E90" t="s">
        <v>7</v>
      </c>
      <c r="F90" t="s">
        <v>3</v>
      </c>
      <c r="G90">
        <v>1</v>
      </c>
      <c r="H90" s="12">
        <f t="shared" si="11"/>
        <v>46280</v>
      </c>
      <c r="I90" s="9">
        <f t="shared" si="10"/>
        <v>3</v>
      </c>
      <c r="J90" s="10">
        <f t="shared" si="12"/>
        <v>11</v>
      </c>
    </row>
    <row r="91" spans="1:10" x14ac:dyDescent="0.2">
      <c r="A91" s="1">
        <v>46280.515706018516</v>
      </c>
      <c r="B91" t="s">
        <v>77</v>
      </c>
      <c r="C91" t="s">
        <v>148</v>
      </c>
      <c r="D91" t="s">
        <v>6</v>
      </c>
      <c r="E91" t="s">
        <v>7</v>
      </c>
      <c r="F91" t="s">
        <v>3</v>
      </c>
      <c r="G91">
        <v>1</v>
      </c>
      <c r="H91" s="12">
        <f t="shared" si="11"/>
        <v>46280</v>
      </c>
      <c r="I91" s="9">
        <f t="shared" si="10"/>
        <v>3</v>
      </c>
      <c r="J91" s="10">
        <f t="shared" si="12"/>
        <v>12</v>
      </c>
    </row>
    <row r="92" spans="1:10" x14ac:dyDescent="0.2">
      <c r="A92" s="1">
        <v>46280.523425925923</v>
      </c>
      <c r="B92" t="s">
        <v>8</v>
      </c>
      <c r="C92" t="s">
        <v>148</v>
      </c>
      <c r="D92" t="s">
        <v>6</v>
      </c>
      <c r="E92" t="s">
        <v>7</v>
      </c>
      <c r="F92" t="s">
        <v>3</v>
      </c>
      <c r="G92">
        <v>1</v>
      </c>
      <c r="H92" s="12">
        <f t="shared" si="11"/>
        <v>46280</v>
      </c>
      <c r="I92" s="9">
        <f t="shared" si="10"/>
        <v>3</v>
      </c>
      <c r="J92" s="10">
        <f t="shared" si="12"/>
        <v>12</v>
      </c>
    </row>
    <row r="93" spans="1:10" x14ac:dyDescent="0.2">
      <c r="A93" s="1">
        <v>46280.55363425926</v>
      </c>
      <c r="B93" t="s">
        <v>4</v>
      </c>
      <c r="C93" t="s">
        <v>208</v>
      </c>
      <c r="D93" t="s">
        <v>6</v>
      </c>
      <c r="E93" t="s">
        <v>7</v>
      </c>
      <c r="F93" t="s">
        <v>3</v>
      </c>
      <c r="G93">
        <v>1</v>
      </c>
      <c r="H93" s="12">
        <f t="shared" si="11"/>
        <v>46280</v>
      </c>
      <c r="I93" s="9">
        <f t="shared" si="10"/>
        <v>3</v>
      </c>
      <c r="J93" s="10">
        <f t="shared" si="12"/>
        <v>13</v>
      </c>
    </row>
    <row r="94" spans="1:10" x14ac:dyDescent="0.2">
      <c r="A94" s="1">
        <v>46280.579444444447</v>
      </c>
      <c r="B94" t="s">
        <v>11</v>
      </c>
      <c r="C94" t="s">
        <v>209</v>
      </c>
      <c r="D94" t="s">
        <v>210</v>
      </c>
      <c r="E94" t="s">
        <v>211</v>
      </c>
      <c r="F94" t="s">
        <v>212</v>
      </c>
      <c r="G94">
        <v>1</v>
      </c>
      <c r="H94" s="12">
        <f t="shared" si="11"/>
        <v>46280</v>
      </c>
      <c r="I94" s="9">
        <f t="shared" si="10"/>
        <v>3</v>
      </c>
      <c r="J94" s="10">
        <f t="shared" si="12"/>
        <v>13</v>
      </c>
    </row>
    <row r="95" spans="1:10" x14ac:dyDescent="0.2">
      <c r="A95" s="1">
        <v>46280.598935185182</v>
      </c>
      <c r="B95" t="s">
        <v>8</v>
      </c>
      <c r="C95" t="s">
        <v>81</v>
      </c>
      <c r="D95" t="s">
        <v>10</v>
      </c>
      <c r="E95" t="s">
        <v>7</v>
      </c>
      <c r="F95" t="s">
        <v>3</v>
      </c>
      <c r="G95">
        <v>1</v>
      </c>
      <c r="H95" s="12">
        <f t="shared" si="11"/>
        <v>46280</v>
      </c>
      <c r="I95" s="9">
        <f t="shared" si="10"/>
        <v>3</v>
      </c>
      <c r="J95" s="10">
        <f t="shared" si="12"/>
        <v>14</v>
      </c>
    </row>
    <row r="96" spans="1:10" x14ac:dyDescent="0.2">
      <c r="A96" s="1">
        <v>46280.601990740739</v>
      </c>
      <c r="B96" t="s">
        <v>4</v>
      </c>
      <c r="C96" t="s">
        <v>164</v>
      </c>
      <c r="D96" t="s">
        <v>6</v>
      </c>
      <c r="E96" t="s">
        <v>7</v>
      </c>
      <c r="F96" t="s">
        <v>3</v>
      </c>
      <c r="G96">
        <v>1</v>
      </c>
      <c r="H96" s="12">
        <f t="shared" si="11"/>
        <v>46280</v>
      </c>
      <c r="I96" s="9">
        <f t="shared" si="10"/>
        <v>3</v>
      </c>
      <c r="J96" s="10">
        <f t="shared" si="12"/>
        <v>14</v>
      </c>
    </row>
    <row r="97" spans="1:10" x14ac:dyDescent="0.2">
      <c r="A97" s="1">
        <v>46280.602048611108</v>
      </c>
      <c r="B97" t="s">
        <v>8</v>
      </c>
      <c r="C97" t="s">
        <v>164</v>
      </c>
      <c r="D97" t="s">
        <v>6</v>
      </c>
      <c r="E97" t="s">
        <v>7</v>
      </c>
      <c r="F97" t="s">
        <v>3</v>
      </c>
      <c r="G97">
        <v>1</v>
      </c>
      <c r="H97" s="12">
        <f t="shared" si="11"/>
        <v>46280</v>
      </c>
      <c r="I97" s="9">
        <f t="shared" si="10"/>
        <v>3</v>
      </c>
      <c r="J97" s="10">
        <f t="shared" si="12"/>
        <v>14</v>
      </c>
    </row>
    <row r="98" spans="1:10" x14ac:dyDescent="0.2">
      <c r="A98" s="1">
        <v>46280.607060185182</v>
      </c>
      <c r="B98" t="s">
        <v>8</v>
      </c>
      <c r="C98" t="s">
        <v>213</v>
      </c>
      <c r="D98" t="s">
        <v>214</v>
      </c>
      <c r="E98" t="s">
        <v>215</v>
      </c>
      <c r="F98" t="s">
        <v>3</v>
      </c>
      <c r="G98">
        <v>1</v>
      </c>
      <c r="H98" s="12">
        <f t="shared" si="11"/>
        <v>46280</v>
      </c>
      <c r="I98" s="9">
        <f t="shared" si="10"/>
        <v>3</v>
      </c>
      <c r="J98" s="10">
        <f t="shared" si="12"/>
        <v>14</v>
      </c>
    </row>
    <row r="99" spans="1:10" x14ac:dyDescent="0.2">
      <c r="A99" s="1">
        <v>46280.71733796296</v>
      </c>
      <c r="B99" t="s">
        <v>56</v>
      </c>
      <c r="C99" t="s">
        <v>216</v>
      </c>
      <c r="D99" t="s">
        <v>40</v>
      </c>
      <c r="E99" t="s">
        <v>30</v>
      </c>
      <c r="F99" t="s">
        <v>3</v>
      </c>
      <c r="G99">
        <v>1</v>
      </c>
      <c r="H99" s="12">
        <f t="shared" si="11"/>
        <v>46280</v>
      </c>
      <c r="I99" s="9">
        <f t="shared" si="10"/>
        <v>3</v>
      </c>
      <c r="J99" s="10">
        <f t="shared" si="12"/>
        <v>17</v>
      </c>
    </row>
    <row r="100" spans="1:10" x14ac:dyDescent="0.2">
      <c r="A100" s="1">
        <v>46280.879374999997</v>
      </c>
      <c r="B100" t="s">
        <v>4</v>
      </c>
      <c r="C100" t="s">
        <v>163</v>
      </c>
      <c r="D100" t="s">
        <v>61</v>
      </c>
      <c r="E100" t="s">
        <v>7</v>
      </c>
      <c r="F100" t="s">
        <v>3</v>
      </c>
      <c r="G100">
        <v>1</v>
      </c>
      <c r="H100" s="12">
        <f t="shared" si="11"/>
        <v>46280</v>
      </c>
      <c r="I100" s="9">
        <f t="shared" si="10"/>
        <v>3</v>
      </c>
      <c r="J100" s="10">
        <f t="shared" si="12"/>
        <v>21</v>
      </c>
    </row>
    <row r="101" spans="1:10" x14ac:dyDescent="0.2">
      <c r="A101" s="1">
        <v>46280.888055555559</v>
      </c>
      <c r="B101" t="s">
        <v>8</v>
      </c>
      <c r="C101" t="s">
        <v>217</v>
      </c>
      <c r="D101" t="s">
        <v>61</v>
      </c>
      <c r="E101" t="s">
        <v>7</v>
      </c>
      <c r="F101" t="s">
        <v>3</v>
      </c>
      <c r="G101">
        <v>1</v>
      </c>
      <c r="H101" s="12">
        <f t="shared" si="11"/>
        <v>46280</v>
      </c>
      <c r="I101" s="9">
        <f t="shared" si="10"/>
        <v>3</v>
      </c>
      <c r="J101" s="10">
        <f t="shared" si="12"/>
        <v>21</v>
      </c>
    </row>
    <row r="102" spans="1:10" x14ac:dyDescent="0.2">
      <c r="A102" s="1">
        <v>46280.891898148147</v>
      </c>
      <c r="B102" t="s">
        <v>4</v>
      </c>
      <c r="C102" t="s">
        <v>217</v>
      </c>
      <c r="D102" t="s">
        <v>61</v>
      </c>
      <c r="E102" t="s">
        <v>7</v>
      </c>
      <c r="F102" t="s">
        <v>3</v>
      </c>
      <c r="G102">
        <v>1</v>
      </c>
      <c r="H102" s="12">
        <f t="shared" si="11"/>
        <v>46280</v>
      </c>
      <c r="I102" s="9">
        <f t="shared" si="10"/>
        <v>3</v>
      </c>
      <c r="J102" s="10">
        <f t="shared" si="12"/>
        <v>21</v>
      </c>
    </row>
    <row r="103" spans="1:10" x14ac:dyDescent="0.2">
      <c r="A103" s="1">
        <v>46280.895949074074</v>
      </c>
      <c r="B103" t="s">
        <v>4</v>
      </c>
      <c r="C103" t="s">
        <v>217</v>
      </c>
      <c r="D103" t="s">
        <v>61</v>
      </c>
      <c r="E103" t="s">
        <v>7</v>
      </c>
      <c r="F103" t="s">
        <v>3</v>
      </c>
      <c r="G103">
        <v>1</v>
      </c>
      <c r="H103" s="12">
        <f t="shared" si="11"/>
        <v>46280</v>
      </c>
      <c r="I103" s="9">
        <f t="shared" si="10"/>
        <v>3</v>
      </c>
      <c r="J103" s="10">
        <f t="shared" si="12"/>
        <v>21</v>
      </c>
    </row>
    <row r="104" spans="1:10" x14ac:dyDescent="0.2">
      <c r="A104" s="1">
        <v>46280.904409722221</v>
      </c>
      <c r="B104" t="s">
        <v>4</v>
      </c>
      <c r="C104" t="s">
        <v>217</v>
      </c>
      <c r="D104" t="s">
        <v>61</v>
      </c>
      <c r="E104" t="s">
        <v>7</v>
      </c>
      <c r="F104" t="s">
        <v>3</v>
      </c>
      <c r="G104">
        <v>1</v>
      </c>
      <c r="H104" s="12">
        <f t="shared" si="11"/>
        <v>46280</v>
      </c>
      <c r="I104" s="9">
        <f t="shared" si="10"/>
        <v>3</v>
      </c>
      <c r="J104" s="10">
        <f t="shared" si="12"/>
        <v>21</v>
      </c>
    </row>
    <row r="105" spans="1:10" x14ac:dyDescent="0.2">
      <c r="A105" s="1">
        <v>46280.954675925925</v>
      </c>
      <c r="B105" t="s">
        <v>4</v>
      </c>
      <c r="C105" t="s">
        <v>218</v>
      </c>
      <c r="D105" t="s">
        <v>112</v>
      </c>
      <c r="E105" t="s">
        <v>113</v>
      </c>
      <c r="F105" t="s">
        <v>3</v>
      </c>
      <c r="G105">
        <v>1</v>
      </c>
      <c r="H105" s="12">
        <f t="shared" si="11"/>
        <v>46280</v>
      </c>
      <c r="I105" s="9">
        <f t="shared" si="10"/>
        <v>3</v>
      </c>
      <c r="J105" s="10">
        <f t="shared" si="12"/>
        <v>22</v>
      </c>
    </row>
    <row r="106" spans="1:10" x14ac:dyDescent="0.2">
      <c r="A106" s="1">
        <v>46280.954722222225</v>
      </c>
      <c r="B106" t="s">
        <v>0</v>
      </c>
      <c r="C106" t="s">
        <v>218</v>
      </c>
      <c r="D106" t="s">
        <v>112</v>
      </c>
      <c r="E106" t="s">
        <v>113</v>
      </c>
      <c r="F106" t="s">
        <v>3</v>
      </c>
      <c r="G106">
        <v>1</v>
      </c>
      <c r="H106" s="12">
        <f t="shared" si="11"/>
        <v>46280</v>
      </c>
      <c r="I106" s="9">
        <f t="shared" si="10"/>
        <v>3</v>
      </c>
      <c r="J106" s="10">
        <f t="shared" si="12"/>
        <v>22</v>
      </c>
    </row>
    <row r="107" spans="1:10" x14ac:dyDescent="0.2">
      <c r="A107" s="1">
        <v>46280.954745370371</v>
      </c>
      <c r="B107" t="s">
        <v>101</v>
      </c>
      <c r="C107" t="s">
        <v>218</v>
      </c>
      <c r="D107" t="s">
        <v>112</v>
      </c>
      <c r="E107" t="s">
        <v>113</v>
      </c>
      <c r="F107" t="s">
        <v>3</v>
      </c>
      <c r="G107">
        <v>1</v>
      </c>
      <c r="H107" s="12">
        <f t="shared" si="11"/>
        <v>46280</v>
      </c>
      <c r="I107" s="9">
        <f t="shared" si="10"/>
        <v>3</v>
      </c>
      <c r="J107" s="10">
        <f t="shared" si="12"/>
        <v>22</v>
      </c>
    </row>
    <row r="108" spans="1:10" x14ac:dyDescent="0.2">
      <c r="A108" s="1">
        <v>46280.954768518517</v>
      </c>
      <c r="B108" t="s">
        <v>19</v>
      </c>
      <c r="C108" t="s">
        <v>218</v>
      </c>
      <c r="D108" t="s">
        <v>112</v>
      </c>
      <c r="E108" t="s">
        <v>113</v>
      </c>
      <c r="F108" t="s">
        <v>3</v>
      </c>
      <c r="G108">
        <v>1</v>
      </c>
      <c r="H108" s="12">
        <f t="shared" si="11"/>
        <v>46280</v>
      </c>
      <c r="I108" s="9">
        <f t="shared" si="10"/>
        <v>3</v>
      </c>
      <c r="J108" s="10">
        <f t="shared" si="12"/>
        <v>22</v>
      </c>
    </row>
    <row r="109" spans="1:10" x14ac:dyDescent="0.2">
      <c r="A109" s="1">
        <v>46280.954780092594</v>
      </c>
      <c r="B109" t="s">
        <v>52</v>
      </c>
      <c r="C109" t="s">
        <v>218</v>
      </c>
      <c r="D109" t="s">
        <v>112</v>
      </c>
      <c r="E109" t="s">
        <v>113</v>
      </c>
      <c r="F109" t="s">
        <v>3</v>
      </c>
      <c r="G109">
        <v>1</v>
      </c>
      <c r="H109" s="12">
        <f t="shared" si="11"/>
        <v>46280</v>
      </c>
      <c r="I109" s="9">
        <f t="shared" si="10"/>
        <v>3</v>
      </c>
      <c r="J109" s="10">
        <f t="shared" si="12"/>
        <v>22</v>
      </c>
    </row>
    <row r="110" spans="1:10" x14ac:dyDescent="0.2">
      <c r="A110" s="1">
        <v>46280.95480324074</v>
      </c>
      <c r="B110" t="s">
        <v>56</v>
      </c>
      <c r="C110" t="s">
        <v>218</v>
      </c>
      <c r="D110" t="s">
        <v>112</v>
      </c>
      <c r="E110" t="s">
        <v>113</v>
      </c>
      <c r="F110" t="s">
        <v>3</v>
      </c>
      <c r="G110">
        <v>1</v>
      </c>
      <c r="H110" s="12">
        <f t="shared" si="11"/>
        <v>46280</v>
      </c>
      <c r="I110" s="9">
        <f t="shared" si="10"/>
        <v>3</v>
      </c>
      <c r="J110" s="10">
        <f t="shared" si="12"/>
        <v>22</v>
      </c>
    </row>
    <row r="111" spans="1:10" x14ac:dyDescent="0.2">
      <c r="A111" s="1">
        <v>46280.954826388886</v>
      </c>
      <c r="B111" t="s">
        <v>48</v>
      </c>
      <c r="C111" t="s">
        <v>218</v>
      </c>
      <c r="D111" t="s">
        <v>112</v>
      </c>
      <c r="E111" t="s">
        <v>113</v>
      </c>
      <c r="F111" t="s">
        <v>3</v>
      </c>
      <c r="G111">
        <v>1</v>
      </c>
      <c r="H111" s="12">
        <f t="shared" si="11"/>
        <v>46280</v>
      </c>
      <c r="I111" s="9">
        <f t="shared" si="10"/>
        <v>3</v>
      </c>
      <c r="J111" s="10">
        <f t="shared" si="12"/>
        <v>22</v>
      </c>
    </row>
    <row r="112" spans="1:10" x14ac:dyDescent="0.2">
      <c r="A112" s="1">
        <v>46280.954837962963</v>
      </c>
      <c r="B112" t="s">
        <v>12</v>
      </c>
      <c r="C112" t="s">
        <v>218</v>
      </c>
      <c r="D112" t="s">
        <v>112</v>
      </c>
      <c r="E112" t="s">
        <v>113</v>
      </c>
      <c r="F112" t="s">
        <v>3</v>
      </c>
      <c r="G112">
        <v>1</v>
      </c>
      <c r="H112" s="12">
        <f t="shared" si="11"/>
        <v>46280</v>
      </c>
      <c r="I112" s="9">
        <f t="shared" si="10"/>
        <v>3</v>
      </c>
      <c r="J112" s="10">
        <f t="shared" si="12"/>
        <v>22</v>
      </c>
    </row>
    <row r="113" spans="1:10" x14ac:dyDescent="0.2">
      <c r="A113" s="1">
        <v>46280.954861111109</v>
      </c>
      <c r="B113" t="s">
        <v>74</v>
      </c>
      <c r="C113" t="s">
        <v>218</v>
      </c>
      <c r="D113" t="s">
        <v>112</v>
      </c>
      <c r="E113" t="s">
        <v>113</v>
      </c>
      <c r="F113" t="s">
        <v>3</v>
      </c>
      <c r="G113">
        <v>1</v>
      </c>
      <c r="H113" s="12">
        <f t="shared" si="11"/>
        <v>46280</v>
      </c>
      <c r="I113" s="9">
        <f t="shared" si="10"/>
        <v>3</v>
      </c>
      <c r="J113" s="10">
        <f t="shared" si="12"/>
        <v>22</v>
      </c>
    </row>
    <row r="114" spans="1:10" x14ac:dyDescent="0.2">
      <c r="A114" s="1">
        <v>46280.954872685186</v>
      </c>
      <c r="B114" t="s">
        <v>53</v>
      </c>
      <c r="C114" t="s">
        <v>218</v>
      </c>
      <c r="D114" t="s">
        <v>112</v>
      </c>
      <c r="E114" t="s">
        <v>113</v>
      </c>
      <c r="F114" t="s">
        <v>3</v>
      </c>
      <c r="G114">
        <v>1</v>
      </c>
      <c r="H114" s="12">
        <f t="shared" si="11"/>
        <v>46280</v>
      </c>
      <c r="I114" s="9">
        <f t="shared" si="10"/>
        <v>3</v>
      </c>
      <c r="J114" s="10">
        <f t="shared" si="12"/>
        <v>22</v>
      </c>
    </row>
    <row r="115" spans="1:10" x14ac:dyDescent="0.2">
      <c r="A115" s="1">
        <v>46281.184791666667</v>
      </c>
      <c r="B115" t="s">
        <v>74</v>
      </c>
      <c r="C115" t="s">
        <v>21</v>
      </c>
      <c r="D115" t="s">
        <v>6</v>
      </c>
      <c r="E115" t="s">
        <v>7</v>
      </c>
      <c r="F115" t="s">
        <v>3</v>
      </c>
      <c r="G115">
        <v>1</v>
      </c>
      <c r="H115" s="12">
        <f t="shared" si="11"/>
        <v>46281</v>
      </c>
      <c r="I115" s="9">
        <f t="shared" si="10"/>
        <v>4</v>
      </c>
      <c r="J115" s="10">
        <f t="shared" si="12"/>
        <v>4</v>
      </c>
    </row>
    <row r="116" spans="1:10" x14ac:dyDescent="0.2">
      <c r="A116" s="1">
        <v>46281.394780092596</v>
      </c>
      <c r="B116" t="s">
        <v>4</v>
      </c>
      <c r="C116" t="s">
        <v>221</v>
      </c>
      <c r="D116" t="s">
        <v>110</v>
      </c>
      <c r="E116" t="s">
        <v>39</v>
      </c>
      <c r="F116" t="s">
        <v>3</v>
      </c>
      <c r="G116">
        <v>1</v>
      </c>
      <c r="H116" s="12">
        <f t="shared" si="11"/>
        <v>46281</v>
      </c>
      <c r="I116" s="9">
        <f t="shared" si="10"/>
        <v>4</v>
      </c>
      <c r="J116" s="10">
        <f t="shared" si="12"/>
        <v>9</v>
      </c>
    </row>
    <row r="117" spans="1:10" x14ac:dyDescent="0.2">
      <c r="A117" s="1">
        <v>46281.396666666667</v>
      </c>
      <c r="B117" t="s">
        <v>8</v>
      </c>
      <c r="C117" t="s">
        <v>221</v>
      </c>
      <c r="D117" t="s">
        <v>110</v>
      </c>
      <c r="E117" t="s">
        <v>39</v>
      </c>
      <c r="F117" t="s">
        <v>3</v>
      </c>
      <c r="G117">
        <v>1</v>
      </c>
      <c r="H117" s="12">
        <f t="shared" si="11"/>
        <v>46281</v>
      </c>
      <c r="I117" s="9">
        <f t="shared" si="10"/>
        <v>4</v>
      </c>
      <c r="J117" s="10">
        <f t="shared" si="12"/>
        <v>9</v>
      </c>
    </row>
    <row r="118" spans="1:10" x14ac:dyDescent="0.2">
      <c r="A118" s="1">
        <v>46281.60696759259</v>
      </c>
      <c r="B118" t="s">
        <v>4</v>
      </c>
      <c r="C118" t="s">
        <v>149</v>
      </c>
      <c r="D118" t="s">
        <v>61</v>
      </c>
      <c r="E118" t="s">
        <v>7</v>
      </c>
      <c r="F118" t="s">
        <v>3</v>
      </c>
      <c r="G118">
        <v>1</v>
      </c>
      <c r="H118" s="12">
        <f t="shared" si="11"/>
        <v>46281</v>
      </c>
      <c r="I118" s="9">
        <f t="shared" si="10"/>
        <v>4</v>
      </c>
      <c r="J118" s="10">
        <f t="shared" si="12"/>
        <v>14</v>
      </c>
    </row>
    <row r="119" spans="1:10" x14ac:dyDescent="0.2">
      <c r="A119" s="1">
        <v>46281.627141203702</v>
      </c>
      <c r="B119" t="s">
        <v>71</v>
      </c>
      <c r="C119" t="s">
        <v>148</v>
      </c>
      <c r="D119" t="s">
        <v>6</v>
      </c>
      <c r="E119" t="s">
        <v>7</v>
      </c>
      <c r="F119" t="s">
        <v>3</v>
      </c>
      <c r="G119">
        <v>1</v>
      </c>
      <c r="H119" s="12">
        <f t="shared" si="11"/>
        <v>46281</v>
      </c>
      <c r="I119" s="9">
        <f t="shared" si="10"/>
        <v>4</v>
      </c>
      <c r="J119" s="10">
        <f t="shared" si="12"/>
        <v>15</v>
      </c>
    </row>
    <row r="120" spans="1:10" x14ac:dyDescent="0.2">
      <c r="A120" s="1">
        <v>46281.700300925928</v>
      </c>
      <c r="B120" t="s">
        <v>12</v>
      </c>
      <c r="C120" t="s">
        <v>222</v>
      </c>
      <c r="D120" t="s">
        <v>1</v>
      </c>
      <c r="E120" t="s">
        <v>2</v>
      </c>
      <c r="F120" t="s">
        <v>3</v>
      </c>
      <c r="G120">
        <v>1</v>
      </c>
      <c r="H120" s="12">
        <f t="shared" si="11"/>
        <v>46281</v>
      </c>
      <c r="I120" s="9">
        <f t="shared" si="10"/>
        <v>4</v>
      </c>
      <c r="J120" s="10">
        <f t="shared" si="12"/>
        <v>16</v>
      </c>
    </row>
    <row r="121" spans="1:10" x14ac:dyDescent="0.2">
      <c r="A121" s="1">
        <v>46281.733784722222</v>
      </c>
      <c r="B121" t="s">
        <v>101</v>
      </c>
      <c r="C121" t="s">
        <v>148</v>
      </c>
      <c r="D121" t="s">
        <v>6</v>
      </c>
      <c r="E121" t="s">
        <v>7</v>
      </c>
      <c r="F121" t="s">
        <v>3</v>
      </c>
      <c r="G121">
        <v>1</v>
      </c>
      <c r="H121" s="12">
        <f t="shared" si="11"/>
        <v>46281</v>
      </c>
      <c r="I121" s="9">
        <f t="shared" si="10"/>
        <v>4</v>
      </c>
      <c r="J121" s="10">
        <f t="shared" si="12"/>
        <v>17</v>
      </c>
    </row>
    <row r="122" spans="1:10" x14ac:dyDescent="0.2">
      <c r="A122" s="1">
        <v>46281.78974537037</v>
      </c>
      <c r="B122" t="s">
        <v>11</v>
      </c>
      <c r="C122" t="s">
        <v>32</v>
      </c>
      <c r="D122" t="s">
        <v>33</v>
      </c>
      <c r="E122" t="s">
        <v>7</v>
      </c>
      <c r="F122" t="s">
        <v>3</v>
      </c>
      <c r="G122">
        <v>1</v>
      </c>
      <c r="H122" s="12">
        <f t="shared" si="11"/>
        <v>46281</v>
      </c>
      <c r="I122" s="9">
        <f t="shared" si="10"/>
        <v>4</v>
      </c>
      <c r="J122" s="10">
        <f t="shared" si="12"/>
        <v>18</v>
      </c>
    </row>
    <row r="123" spans="1:10" x14ac:dyDescent="0.2">
      <c r="A123" s="1">
        <v>46281.82534722222</v>
      </c>
      <c r="B123" t="s">
        <v>13</v>
      </c>
      <c r="C123" t="s">
        <v>223</v>
      </c>
      <c r="D123" t="s">
        <v>224</v>
      </c>
      <c r="E123" s="33" t="s">
        <v>346</v>
      </c>
      <c r="F123" t="s">
        <v>225</v>
      </c>
      <c r="G123">
        <v>1</v>
      </c>
      <c r="H123" s="12">
        <f t="shared" si="11"/>
        <v>46281</v>
      </c>
      <c r="I123" s="9">
        <f t="shared" si="10"/>
        <v>4</v>
      </c>
      <c r="J123" s="10">
        <f t="shared" si="12"/>
        <v>19</v>
      </c>
    </row>
    <row r="124" spans="1:10" x14ac:dyDescent="0.2">
      <c r="A124" s="1">
        <v>46281.88521990741</v>
      </c>
      <c r="B124" t="s">
        <v>19</v>
      </c>
      <c r="C124" t="s">
        <v>226</v>
      </c>
      <c r="D124" t="s">
        <v>169</v>
      </c>
      <c r="E124" t="s">
        <v>170</v>
      </c>
      <c r="F124" t="s">
        <v>3</v>
      </c>
      <c r="G124">
        <v>1</v>
      </c>
      <c r="H124" s="12">
        <f t="shared" si="11"/>
        <v>46281</v>
      </c>
      <c r="I124" s="9">
        <f t="shared" si="10"/>
        <v>4</v>
      </c>
      <c r="J124" s="10">
        <f t="shared" si="12"/>
        <v>21</v>
      </c>
    </row>
    <row r="125" spans="1:10" x14ac:dyDescent="0.2">
      <c r="A125" s="1">
        <v>46281.918009259258</v>
      </c>
      <c r="B125" t="s">
        <v>4</v>
      </c>
      <c r="C125" t="s">
        <v>227</v>
      </c>
      <c r="D125" t="s">
        <v>228</v>
      </c>
      <c r="E125" t="s">
        <v>229</v>
      </c>
      <c r="F125" t="s">
        <v>65</v>
      </c>
      <c r="G125">
        <v>1</v>
      </c>
      <c r="H125" s="12">
        <f t="shared" si="11"/>
        <v>46281</v>
      </c>
      <c r="I125" s="9">
        <f t="shared" si="10"/>
        <v>4</v>
      </c>
      <c r="J125" s="10">
        <f t="shared" si="12"/>
        <v>22</v>
      </c>
    </row>
    <row r="126" spans="1:10" x14ac:dyDescent="0.2">
      <c r="A126" s="1">
        <v>46281.981550925928</v>
      </c>
      <c r="B126" t="s">
        <v>4</v>
      </c>
      <c r="C126" t="s">
        <v>68</v>
      </c>
      <c r="D126" t="s">
        <v>69</v>
      </c>
      <c r="E126" t="s">
        <v>7</v>
      </c>
      <c r="F126" t="s">
        <v>3</v>
      </c>
      <c r="G126">
        <v>1</v>
      </c>
      <c r="H126" s="12">
        <f t="shared" ref="H126:H145" si="13">INT(A126)</f>
        <v>46281</v>
      </c>
      <c r="I126" s="9">
        <f t="shared" ref="I126:I145" si="14">WEEKDAY(A126)</f>
        <v>4</v>
      </c>
      <c r="J126" s="10">
        <f t="shared" ref="J126:J145" si="15">HOUR(A126)</f>
        <v>23</v>
      </c>
    </row>
    <row r="127" spans="1:10" x14ac:dyDescent="0.2">
      <c r="A127" s="1">
        <v>46282.126701388886</v>
      </c>
      <c r="B127" t="s">
        <v>56</v>
      </c>
      <c r="C127" t="s">
        <v>230</v>
      </c>
      <c r="D127" t="s">
        <v>40</v>
      </c>
      <c r="E127" t="s">
        <v>30</v>
      </c>
      <c r="F127" t="s">
        <v>3</v>
      </c>
      <c r="G127">
        <v>1</v>
      </c>
      <c r="H127" s="12">
        <f t="shared" si="13"/>
        <v>46282</v>
      </c>
      <c r="I127" s="9">
        <f t="shared" si="14"/>
        <v>5</v>
      </c>
      <c r="J127" s="10">
        <f t="shared" si="15"/>
        <v>3</v>
      </c>
    </row>
    <row r="128" spans="1:10" x14ac:dyDescent="0.2">
      <c r="A128" s="1">
        <v>46282.274016203701</v>
      </c>
      <c r="B128" t="s">
        <v>4</v>
      </c>
      <c r="C128" t="s">
        <v>123</v>
      </c>
      <c r="D128" t="s">
        <v>6</v>
      </c>
      <c r="E128" t="s">
        <v>7</v>
      </c>
      <c r="F128" t="s">
        <v>3</v>
      </c>
      <c r="G128">
        <v>1</v>
      </c>
      <c r="H128" s="12">
        <f t="shared" si="13"/>
        <v>46282</v>
      </c>
      <c r="I128" s="9">
        <f t="shared" si="14"/>
        <v>5</v>
      </c>
      <c r="J128" s="10">
        <f t="shared" si="15"/>
        <v>6</v>
      </c>
    </row>
    <row r="129" spans="1:10" x14ac:dyDescent="0.2">
      <c r="A129" s="1">
        <v>46282.274155092593</v>
      </c>
      <c r="B129" t="s">
        <v>101</v>
      </c>
      <c r="C129" t="s">
        <v>123</v>
      </c>
      <c r="D129" t="s">
        <v>6</v>
      </c>
      <c r="E129" t="s">
        <v>7</v>
      </c>
      <c r="F129" t="s">
        <v>3</v>
      </c>
      <c r="G129">
        <v>1</v>
      </c>
      <c r="H129" s="12">
        <f t="shared" si="13"/>
        <v>46282</v>
      </c>
      <c r="I129" s="9">
        <f t="shared" si="14"/>
        <v>5</v>
      </c>
      <c r="J129" s="10">
        <f t="shared" si="15"/>
        <v>6</v>
      </c>
    </row>
    <row r="130" spans="1:10" x14ac:dyDescent="0.2">
      <c r="A130" s="1">
        <v>46282.276805555557</v>
      </c>
      <c r="B130" t="s">
        <v>8</v>
      </c>
      <c r="C130" t="s">
        <v>123</v>
      </c>
      <c r="D130" t="s">
        <v>6</v>
      </c>
      <c r="E130" t="s">
        <v>7</v>
      </c>
      <c r="F130" t="s">
        <v>3</v>
      </c>
      <c r="G130">
        <v>1</v>
      </c>
      <c r="H130" s="12">
        <f t="shared" si="13"/>
        <v>46282</v>
      </c>
      <c r="I130" s="9">
        <f t="shared" si="14"/>
        <v>5</v>
      </c>
      <c r="J130" s="10">
        <f t="shared" si="15"/>
        <v>6</v>
      </c>
    </row>
    <row r="131" spans="1:10" x14ac:dyDescent="0.2">
      <c r="A131" s="1">
        <v>46282.295983796299</v>
      </c>
      <c r="B131" t="s">
        <v>8</v>
      </c>
      <c r="C131" t="s">
        <v>84</v>
      </c>
      <c r="D131" t="s">
        <v>6</v>
      </c>
      <c r="E131" t="s">
        <v>7</v>
      </c>
      <c r="F131" t="s">
        <v>3</v>
      </c>
      <c r="G131">
        <v>1</v>
      </c>
      <c r="H131" s="12">
        <f t="shared" si="13"/>
        <v>46282</v>
      </c>
      <c r="I131" s="9">
        <f t="shared" si="14"/>
        <v>5</v>
      </c>
      <c r="J131" s="10">
        <f t="shared" si="15"/>
        <v>7</v>
      </c>
    </row>
    <row r="132" spans="1:10" x14ac:dyDescent="0.2">
      <c r="A132" s="1">
        <v>46282.296238425923</v>
      </c>
      <c r="B132" t="s">
        <v>9</v>
      </c>
      <c r="C132" t="s">
        <v>84</v>
      </c>
      <c r="D132" t="s">
        <v>6</v>
      </c>
      <c r="E132" t="s">
        <v>7</v>
      </c>
      <c r="F132" t="s">
        <v>3</v>
      </c>
      <c r="G132">
        <v>1</v>
      </c>
      <c r="H132" s="12">
        <f t="shared" si="13"/>
        <v>46282</v>
      </c>
      <c r="I132" s="9">
        <f t="shared" si="14"/>
        <v>5</v>
      </c>
      <c r="J132" s="10">
        <f t="shared" si="15"/>
        <v>7</v>
      </c>
    </row>
    <row r="133" spans="1:10" x14ac:dyDescent="0.2">
      <c r="A133" s="1">
        <v>46282.353356481479</v>
      </c>
      <c r="B133" t="s">
        <v>4</v>
      </c>
      <c r="C133" t="s">
        <v>152</v>
      </c>
      <c r="D133" t="s">
        <v>26</v>
      </c>
      <c r="E133" t="s">
        <v>7</v>
      </c>
      <c r="F133" t="s">
        <v>3</v>
      </c>
      <c r="G133">
        <v>1</v>
      </c>
      <c r="H133" s="12">
        <f t="shared" si="13"/>
        <v>46282</v>
      </c>
      <c r="I133" s="9">
        <f t="shared" si="14"/>
        <v>5</v>
      </c>
      <c r="J133" s="10">
        <f t="shared" si="15"/>
        <v>8</v>
      </c>
    </row>
    <row r="134" spans="1:10" x14ac:dyDescent="0.2">
      <c r="A134" s="1">
        <v>46282.378506944442</v>
      </c>
      <c r="B134" t="s">
        <v>4</v>
      </c>
      <c r="C134" t="s">
        <v>231</v>
      </c>
      <c r="D134" t="s">
        <v>26</v>
      </c>
      <c r="E134" t="s">
        <v>7</v>
      </c>
      <c r="F134" t="s">
        <v>3</v>
      </c>
      <c r="G134">
        <v>1</v>
      </c>
      <c r="H134" s="12">
        <f t="shared" si="13"/>
        <v>46282</v>
      </c>
      <c r="I134" s="9">
        <f t="shared" si="14"/>
        <v>5</v>
      </c>
      <c r="J134" s="10">
        <f t="shared" si="15"/>
        <v>9</v>
      </c>
    </row>
    <row r="135" spans="1:10" x14ac:dyDescent="0.2">
      <c r="A135" s="1">
        <v>46282.407743055555</v>
      </c>
      <c r="B135" t="s">
        <v>8</v>
      </c>
      <c r="C135" t="s">
        <v>232</v>
      </c>
      <c r="D135" t="s">
        <v>6</v>
      </c>
      <c r="E135" t="s">
        <v>7</v>
      </c>
      <c r="F135" t="s">
        <v>3</v>
      </c>
      <c r="G135">
        <v>1</v>
      </c>
      <c r="H135" s="12">
        <f t="shared" si="13"/>
        <v>46282</v>
      </c>
      <c r="I135" s="9">
        <f t="shared" si="14"/>
        <v>5</v>
      </c>
      <c r="J135" s="10">
        <f t="shared" si="15"/>
        <v>9</v>
      </c>
    </row>
    <row r="136" spans="1:10" x14ac:dyDescent="0.2">
      <c r="A136" s="1">
        <v>46282.418645833335</v>
      </c>
      <c r="B136" t="s">
        <v>52</v>
      </c>
      <c r="C136" t="s">
        <v>148</v>
      </c>
      <c r="D136" t="s">
        <v>6</v>
      </c>
      <c r="E136" t="s">
        <v>7</v>
      </c>
      <c r="F136" t="s">
        <v>3</v>
      </c>
      <c r="G136">
        <v>1</v>
      </c>
      <c r="H136" s="12">
        <f t="shared" si="13"/>
        <v>46282</v>
      </c>
      <c r="I136" s="9">
        <f t="shared" si="14"/>
        <v>5</v>
      </c>
      <c r="J136" s="10">
        <f t="shared" si="15"/>
        <v>10</v>
      </c>
    </row>
    <row r="137" spans="1:10" x14ac:dyDescent="0.2">
      <c r="A137" s="1">
        <v>46282.420555555553</v>
      </c>
      <c r="B137" t="s">
        <v>104</v>
      </c>
      <c r="C137" t="s">
        <v>148</v>
      </c>
      <c r="D137" t="s">
        <v>6</v>
      </c>
      <c r="E137" t="s">
        <v>7</v>
      </c>
      <c r="F137" t="s">
        <v>3</v>
      </c>
      <c r="G137">
        <v>1</v>
      </c>
      <c r="H137" s="12">
        <f t="shared" si="13"/>
        <v>46282</v>
      </c>
      <c r="I137" s="9">
        <f t="shared" si="14"/>
        <v>5</v>
      </c>
      <c r="J137" s="10">
        <f t="shared" si="15"/>
        <v>10</v>
      </c>
    </row>
    <row r="138" spans="1:10" x14ac:dyDescent="0.2">
      <c r="A138" s="1">
        <v>46282.423645833333</v>
      </c>
      <c r="B138" t="s">
        <v>4</v>
      </c>
      <c r="C138" t="s">
        <v>144</v>
      </c>
      <c r="D138" t="s">
        <v>6</v>
      </c>
      <c r="E138" t="s">
        <v>7</v>
      </c>
      <c r="F138" t="s">
        <v>3</v>
      </c>
      <c r="G138">
        <v>1</v>
      </c>
      <c r="H138" s="12">
        <f t="shared" si="13"/>
        <v>46282</v>
      </c>
      <c r="I138" s="9">
        <f t="shared" si="14"/>
        <v>5</v>
      </c>
      <c r="J138" s="10">
        <f t="shared" si="15"/>
        <v>10</v>
      </c>
    </row>
    <row r="139" spans="1:10" x14ac:dyDescent="0.2">
      <c r="A139" s="1">
        <v>46282.423680555556</v>
      </c>
      <c r="B139" t="s">
        <v>8</v>
      </c>
      <c r="C139" t="s">
        <v>144</v>
      </c>
      <c r="D139" t="s">
        <v>6</v>
      </c>
      <c r="E139" t="s">
        <v>7</v>
      </c>
      <c r="F139" t="s">
        <v>3</v>
      </c>
      <c r="G139">
        <v>1</v>
      </c>
      <c r="H139" s="12">
        <f t="shared" si="13"/>
        <v>46282</v>
      </c>
      <c r="I139" s="9">
        <f t="shared" si="14"/>
        <v>5</v>
      </c>
      <c r="J139" s="10">
        <f t="shared" si="15"/>
        <v>10</v>
      </c>
    </row>
    <row r="140" spans="1:10" x14ac:dyDescent="0.2">
      <c r="A140" s="1">
        <v>46282.443738425929</v>
      </c>
      <c r="B140" t="s">
        <v>4</v>
      </c>
      <c r="C140" t="s">
        <v>123</v>
      </c>
      <c r="D140" t="s">
        <v>6</v>
      </c>
      <c r="E140" t="s">
        <v>7</v>
      </c>
      <c r="F140" t="s">
        <v>3</v>
      </c>
      <c r="G140">
        <v>1</v>
      </c>
      <c r="H140" s="12">
        <f t="shared" si="13"/>
        <v>46282</v>
      </c>
      <c r="I140" s="9">
        <f t="shared" si="14"/>
        <v>5</v>
      </c>
      <c r="J140" s="10">
        <f t="shared" si="15"/>
        <v>10</v>
      </c>
    </row>
    <row r="141" spans="1:10" x14ac:dyDescent="0.2">
      <c r="A141" s="1">
        <v>46282.443796296298</v>
      </c>
      <c r="B141" t="s">
        <v>11</v>
      </c>
      <c r="C141" t="s">
        <v>123</v>
      </c>
      <c r="D141" t="s">
        <v>6</v>
      </c>
      <c r="E141" t="s">
        <v>7</v>
      </c>
      <c r="F141" t="s">
        <v>3</v>
      </c>
      <c r="G141">
        <v>1</v>
      </c>
      <c r="H141" s="12">
        <f t="shared" si="13"/>
        <v>46282</v>
      </c>
      <c r="I141" s="9">
        <f t="shared" si="14"/>
        <v>5</v>
      </c>
      <c r="J141" s="10">
        <f t="shared" si="15"/>
        <v>10</v>
      </c>
    </row>
    <row r="142" spans="1:10" x14ac:dyDescent="0.2">
      <c r="A142" s="1">
        <v>46282.444108796299</v>
      </c>
      <c r="B142" t="s">
        <v>8</v>
      </c>
      <c r="C142" t="s">
        <v>123</v>
      </c>
      <c r="D142" t="s">
        <v>6</v>
      </c>
      <c r="E142" t="s">
        <v>7</v>
      </c>
      <c r="F142" t="s">
        <v>3</v>
      </c>
      <c r="G142">
        <v>1</v>
      </c>
      <c r="H142" s="12">
        <f t="shared" si="13"/>
        <v>46282</v>
      </c>
      <c r="I142" s="9">
        <f t="shared" si="14"/>
        <v>5</v>
      </c>
      <c r="J142" s="10">
        <f t="shared" si="15"/>
        <v>10</v>
      </c>
    </row>
    <row r="143" spans="1:10" x14ac:dyDescent="0.2">
      <c r="A143" s="1">
        <v>46282.495694444442</v>
      </c>
      <c r="B143" t="s">
        <v>51</v>
      </c>
      <c r="C143" t="s">
        <v>148</v>
      </c>
      <c r="D143" t="s">
        <v>6</v>
      </c>
      <c r="E143" t="s">
        <v>7</v>
      </c>
      <c r="F143" t="s">
        <v>3</v>
      </c>
      <c r="G143">
        <v>1</v>
      </c>
      <c r="H143" s="12">
        <f t="shared" si="13"/>
        <v>46282</v>
      </c>
      <c r="I143" s="9">
        <f t="shared" si="14"/>
        <v>5</v>
      </c>
      <c r="J143" s="10">
        <f t="shared" si="15"/>
        <v>11</v>
      </c>
    </row>
    <row r="144" spans="1:10" x14ac:dyDescent="0.2">
      <c r="A144" s="1">
        <v>46282.506574074076</v>
      </c>
      <c r="B144" t="s">
        <v>49</v>
      </c>
      <c r="C144" t="s">
        <v>148</v>
      </c>
      <c r="D144" t="s">
        <v>6</v>
      </c>
      <c r="E144" t="s">
        <v>7</v>
      </c>
      <c r="F144" t="s">
        <v>3</v>
      </c>
      <c r="G144">
        <v>1</v>
      </c>
      <c r="H144" s="12">
        <f t="shared" si="13"/>
        <v>46282</v>
      </c>
      <c r="I144" s="9">
        <f t="shared" si="14"/>
        <v>5</v>
      </c>
      <c r="J144" s="10">
        <f t="shared" si="15"/>
        <v>12</v>
      </c>
    </row>
    <row r="145" spans="1:10" x14ac:dyDescent="0.2">
      <c r="A145" s="1">
        <v>46282.507395833331</v>
      </c>
      <c r="B145" t="s">
        <v>13</v>
      </c>
      <c r="C145" t="s">
        <v>148</v>
      </c>
      <c r="D145" t="s">
        <v>6</v>
      </c>
      <c r="E145" t="s">
        <v>7</v>
      </c>
      <c r="F145" t="s">
        <v>3</v>
      </c>
      <c r="G145">
        <v>1</v>
      </c>
      <c r="H145" s="12">
        <f t="shared" si="13"/>
        <v>46282</v>
      </c>
      <c r="I145" s="9">
        <f t="shared" si="14"/>
        <v>5</v>
      </c>
      <c r="J145" s="10">
        <f t="shared" si="15"/>
        <v>12</v>
      </c>
    </row>
    <row r="146" spans="1:10" x14ac:dyDescent="0.2">
      <c r="A146" s="1">
        <v>46282.539918981478</v>
      </c>
      <c r="B146" t="s">
        <v>4</v>
      </c>
      <c r="C146" t="s">
        <v>148</v>
      </c>
      <c r="D146" t="s">
        <v>6</v>
      </c>
      <c r="E146" t="s">
        <v>7</v>
      </c>
      <c r="F146" t="s">
        <v>3</v>
      </c>
      <c r="G146">
        <v>1</v>
      </c>
      <c r="H146" s="12">
        <f t="shared" ref="H146:H181" si="16">INT(A146)</f>
        <v>46282</v>
      </c>
      <c r="I146" s="9">
        <f t="shared" ref="I146:I181" si="17">WEEKDAY(A146)</f>
        <v>5</v>
      </c>
      <c r="J146" s="10">
        <f t="shared" ref="J146:J181" si="18">HOUR(A146)</f>
        <v>12</v>
      </c>
    </row>
    <row r="147" spans="1:10" x14ac:dyDescent="0.2">
      <c r="A147" s="1">
        <v>46282.643657407411</v>
      </c>
      <c r="B147" t="s">
        <v>4</v>
      </c>
      <c r="C147" t="s">
        <v>233</v>
      </c>
      <c r="D147" t="s">
        <v>234</v>
      </c>
      <c r="E147" t="s">
        <v>215</v>
      </c>
      <c r="F147" t="s">
        <v>3</v>
      </c>
      <c r="G147">
        <v>1</v>
      </c>
      <c r="H147" s="12">
        <f t="shared" si="16"/>
        <v>46282</v>
      </c>
      <c r="I147" s="9">
        <f t="shared" si="17"/>
        <v>5</v>
      </c>
      <c r="J147" s="10">
        <f t="shared" si="18"/>
        <v>15</v>
      </c>
    </row>
    <row r="148" spans="1:10" x14ac:dyDescent="0.2">
      <c r="A148" s="1">
        <v>46282.64403935185</v>
      </c>
      <c r="B148" t="s">
        <v>4</v>
      </c>
      <c r="C148" t="s">
        <v>233</v>
      </c>
      <c r="D148" t="s">
        <v>234</v>
      </c>
      <c r="E148" t="s">
        <v>215</v>
      </c>
      <c r="F148" t="s">
        <v>3</v>
      </c>
      <c r="G148">
        <v>1</v>
      </c>
      <c r="H148" s="12">
        <f t="shared" si="16"/>
        <v>46282</v>
      </c>
      <c r="I148" s="9">
        <f t="shared" si="17"/>
        <v>5</v>
      </c>
      <c r="J148" s="10">
        <f t="shared" si="18"/>
        <v>15</v>
      </c>
    </row>
    <row r="149" spans="1:10" x14ac:dyDescent="0.2">
      <c r="A149" s="1">
        <v>46282.68482638889</v>
      </c>
      <c r="B149" t="s">
        <v>27</v>
      </c>
      <c r="C149" t="s">
        <v>148</v>
      </c>
      <c r="D149" t="s">
        <v>6</v>
      </c>
      <c r="E149" t="s">
        <v>7</v>
      </c>
      <c r="F149" t="s">
        <v>3</v>
      </c>
      <c r="G149">
        <v>1</v>
      </c>
      <c r="H149" s="12">
        <f t="shared" si="16"/>
        <v>46282</v>
      </c>
      <c r="I149" s="9">
        <f t="shared" si="17"/>
        <v>5</v>
      </c>
      <c r="J149" s="10">
        <f t="shared" si="18"/>
        <v>16</v>
      </c>
    </row>
    <row r="150" spans="1:10" x14ac:dyDescent="0.2">
      <c r="A150" s="1">
        <v>46282.685543981483</v>
      </c>
      <c r="B150" t="s">
        <v>11</v>
      </c>
      <c r="C150" t="s">
        <v>148</v>
      </c>
      <c r="D150" t="s">
        <v>6</v>
      </c>
      <c r="E150" t="s">
        <v>7</v>
      </c>
      <c r="F150" t="s">
        <v>3</v>
      </c>
      <c r="G150">
        <v>1</v>
      </c>
      <c r="H150" s="12">
        <f t="shared" si="16"/>
        <v>46282</v>
      </c>
      <c r="I150" s="9">
        <f t="shared" si="17"/>
        <v>5</v>
      </c>
      <c r="J150" s="10">
        <f t="shared" si="18"/>
        <v>16</v>
      </c>
    </row>
    <row r="151" spans="1:10" x14ac:dyDescent="0.2">
      <c r="A151" s="1">
        <v>46282.832569444443</v>
      </c>
      <c r="B151" t="s">
        <v>8</v>
      </c>
      <c r="C151" t="s">
        <v>235</v>
      </c>
      <c r="D151" t="s">
        <v>61</v>
      </c>
      <c r="E151" t="s">
        <v>7</v>
      </c>
      <c r="F151" t="s">
        <v>3</v>
      </c>
      <c r="G151">
        <v>1</v>
      </c>
      <c r="H151" s="12">
        <f t="shared" si="16"/>
        <v>46282</v>
      </c>
      <c r="I151" s="9">
        <f t="shared" si="17"/>
        <v>5</v>
      </c>
      <c r="J151" s="10">
        <f t="shared" si="18"/>
        <v>19</v>
      </c>
    </row>
    <row r="152" spans="1:10" x14ac:dyDescent="0.2">
      <c r="A152" s="1">
        <v>46282.842951388891</v>
      </c>
      <c r="B152" t="s">
        <v>71</v>
      </c>
      <c r="C152" t="s">
        <v>83</v>
      </c>
      <c r="D152" t="s">
        <v>26</v>
      </c>
      <c r="E152" t="s">
        <v>7</v>
      </c>
      <c r="F152" t="s">
        <v>3</v>
      </c>
      <c r="G152">
        <v>1</v>
      </c>
      <c r="H152" s="12">
        <f t="shared" si="16"/>
        <v>46282</v>
      </c>
      <c r="I152" s="9">
        <f t="shared" si="17"/>
        <v>5</v>
      </c>
      <c r="J152" s="10">
        <f t="shared" si="18"/>
        <v>20</v>
      </c>
    </row>
    <row r="153" spans="1:10" x14ac:dyDescent="0.2">
      <c r="A153" s="1">
        <v>46282.947233796294</v>
      </c>
      <c r="B153" t="s">
        <v>0</v>
      </c>
      <c r="C153" t="s">
        <v>236</v>
      </c>
      <c r="D153" t="s">
        <v>237</v>
      </c>
      <c r="E153" t="s">
        <v>238</v>
      </c>
      <c r="F153" t="s">
        <v>3</v>
      </c>
      <c r="G153">
        <v>1</v>
      </c>
      <c r="H153" s="12">
        <f t="shared" si="16"/>
        <v>46282</v>
      </c>
      <c r="I153" s="9">
        <f t="shared" si="17"/>
        <v>5</v>
      </c>
      <c r="J153" s="10">
        <f t="shared" si="18"/>
        <v>22</v>
      </c>
    </row>
    <row r="154" spans="1:10" x14ac:dyDescent="0.2">
      <c r="A154" s="1">
        <v>46282.965208333335</v>
      </c>
      <c r="B154" t="s">
        <v>4</v>
      </c>
      <c r="C154" t="s">
        <v>239</v>
      </c>
      <c r="D154" t="s">
        <v>121</v>
      </c>
      <c r="E154" t="s">
        <v>30</v>
      </c>
      <c r="F154" t="s">
        <v>3</v>
      </c>
      <c r="G154">
        <v>1</v>
      </c>
      <c r="H154" s="12">
        <f t="shared" si="16"/>
        <v>46282</v>
      </c>
      <c r="I154" s="9">
        <f t="shared" si="17"/>
        <v>5</v>
      </c>
      <c r="J154" s="10">
        <f t="shared" si="18"/>
        <v>23</v>
      </c>
    </row>
    <row r="155" spans="1:10" x14ac:dyDescent="0.2">
      <c r="A155" s="1">
        <v>46283.246574074074</v>
      </c>
      <c r="B155" t="s">
        <v>9</v>
      </c>
      <c r="C155" t="s">
        <v>240</v>
      </c>
      <c r="D155" t="s">
        <v>26</v>
      </c>
      <c r="E155" t="s">
        <v>7</v>
      </c>
      <c r="F155" t="s">
        <v>3</v>
      </c>
      <c r="G155">
        <v>1</v>
      </c>
      <c r="H155" s="12">
        <f t="shared" si="16"/>
        <v>46283</v>
      </c>
      <c r="I155" s="9">
        <f t="shared" si="17"/>
        <v>6</v>
      </c>
      <c r="J155" s="10">
        <f t="shared" si="18"/>
        <v>5</v>
      </c>
    </row>
    <row r="156" spans="1:10" x14ac:dyDescent="0.2">
      <c r="A156" s="1">
        <v>46283.246689814812</v>
      </c>
      <c r="B156" t="s">
        <v>9</v>
      </c>
      <c r="C156" t="s">
        <v>241</v>
      </c>
      <c r="D156" t="s">
        <v>242</v>
      </c>
      <c r="E156" t="s">
        <v>243</v>
      </c>
      <c r="F156" t="s">
        <v>3</v>
      </c>
      <c r="G156">
        <v>1</v>
      </c>
      <c r="H156" s="12">
        <f t="shared" si="16"/>
        <v>46283</v>
      </c>
      <c r="I156" s="9">
        <f t="shared" si="17"/>
        <v>6</v>
      </c>
      <c r="J156" s="10">
        <f t="shared" si="18"/>
        <v>5</v>
      </c>
    </row>
    <row r="157" spans="1:10" x14ac:dyDescent="0.2">
      <c r="A157" s="1">
        <v>46283.246770833335</v>
      </c>
      <c r="B157" t="s">
        <v>4</v>
      </c>
      <c r="C157" t="s">
        <v>241</v>
      </c>
      <c r="D157" t="s">
        <v>242</v>
      </c>
      <c r="E157" t="s">
        <v>243</v>
      </c>
      <c r="F157" t="s">
        <v>3</v>
      </c>
      <c r="G157">
        <v>1</v>
      </c>
      <c r="H157" s="12">
        <f t="shared" si="16"/>
        <v>46283</v>
      </c>
      <c r="I157" s="9">
        <f t="shared" si="17"/>
        <v>6</v>
      </c>
      <c r="J157" s="10">
        <f t="shared" si="18"/>
        <v>5</v>
      </c>
    </row>
    <row r="158" spans="1:10" x14ac:dyDescent="0.2">
      <c r="A158" s="1">
        <v>46283.247314814813</v>
      </c>
      <c r="B158" t="s">
        <v>11</v>
      </c>
      <c r="C158" t="s">
        <v>240</v>
      </c>
      <c r="D158" t="s">
        <v>26</v>
      </c>
      <c r="E158" t="s">
        <v>7</v>
      </c>
      <c r="F158" t="s">
        <v>3</v>
      </c>
      <c r="G158">
        <v>1</v>
      </c>
      <c r="H158" s="12">
        <f t="shared" si="16"/>
        <v>46283</v>
      </c>
      <c r="I158" s="9">
        <f t="shared" si="17"/>
        <v>6</v>
      </c>
      <c r="J158" s="10">
        <f t="shared" si="18"/>
        <v>5</v>
      </c>
    </row>
    <row r="159" spans="1:10" x14ac:dyDescent="0.2">
      <c r="A159" s="1">
        <v>46283.248287037037</v>
      </c>
      <c r="B159" t="s">
        <v>8</v>
      </c>
      <c r="C159" t="s">
        <v>240</v>
      </c>
      <c r="D159" t="s">
        <v>26</v>
      </c>
      <c r="E159" t="s">
        <v>7</v>
      </c>
      <c r="F159" t="s">
        <v>3</v>
      </c>
      <c r="G159">
        <v>1</v>
      </c>
      <c r="H159" s="12">
        <f t="shared" si="16"/>
        <v>46283</v>
      </c>
      <c r="I159" s="9">
        <f t="shared" si="17"/>
        <v>6</v>
      </c>
      <c r="J159" s="10">
        <f t="shared" si="18"/>
        <v>5</v>
      </c>
    </row>
    <row r="160" spans="1:10" x14ac:dyDescent="0.2">
      <c r="A160" s="1">
        <v>46283.257013888891</v>
      </c>
      <c r="B160" t="s">
        <v>0</v>
      </c>
      <c r="C160" t="s">
        <v>126</v>
      </c>
      <c r="D160" t="s">
        <v>34</v>
      </c>
      <c r="E160" t="s">
        <v>30</v>
      </c>
      <c r="F160" t="s">
        <v>3</v>
      </c>
      <c r="G160">
        <v>1</v>
      </c>
      <c r="H160" s="12">
        <f t="shared" si="16"/>
        <v>46283</v>
      </c>
      <c r="I160" s="9">
        <f t="shared" si="17"/>
        <v>6</v>
      </c>
      <c r="J160" s="10">
        <f t="shared" si="18"/>
        <v>6</v>
      </c>
    </row>
    <row r="161" spans="1:10" x14ac:dyDescent="0.2">
      <c r="A161" s="1">
        <v>46283.276539351849</v>
      </c>
      <c r="B161" t="s">
        <v>4</v>
      </c>
      <c r="C161" t="s">
        <v>244</v>
      </c>
      <c r="D161" t="s">
        <v>61</v>
      </c>
      <c r="E161" t="s">
        <v>7</v>
      </c>
      <c r="F161" t="s">
        <v>3</v>
      </c>
      <c r="G161">
        <v>1</v>
      </c>
      <c r="H161" s="12">
        <f t="shared" si="16"/>
        <v>46283</v>
      </c>
      <c r="I161" s="9">
        <f t="shared" si="17"/>
        <v>6</v>
      </c>
      <c r="J161" s="10">
        <f t="shared" si="18"/>
        <v>6</v>
      </c>
    </row>
    <row r="162" spans="1:10" x14ac:dyDescent="0.2">
      <c r="A162" s="1">
        <v>46283.276574074072</v>
      </c>
      <c r="B162" t="s">
        <v>8</v>
      </c>
      <c r="C162" t="s">
        <v>244</v>
      </c>
      <c r="D162" t="s">
        <v>61</v>
      </c>
      <c r="E162" t="s">
        <v>7</v>
      </c>
      <c r="F162" t="s">
        <v>3</v>
      </c>
      <c r="G162">
        <v>1</v>
      </c>
      <c r="H162" s="12">
        <f t="shared" si="16"/>
        <v>46283</v>
      </c>
      <c r="I162" s="9">
        <f t="shared" si="17"/>
        <v>6</v>
      </c>
      <c r="J162" s="10">
        <f t="shared" si="18"/>
        <v>6</v>
      </c>
    </row>
    <row r="163" spans="1:10" x14ac:dyDescent="0.2">
      <c r="A163" s="1">
        <v>46283.284490740742</v>
      </c>
      <c r="B163" t="s">
        <v>4</v>
      </c>
      <c r="C163" t="s">
        <v>245</v>
      </c>
      <c r="D163" t="s">
        <v>246</v>
      </c>
      <c r="E163" t="s">
        <v>7</v>
      </c>
      <c r="F163" t="s">
        <v>3</v>
      </c>
      <c r="G163">
        <v>1</v>
      </c>
      <c r="H163" s="12">
        <f t="shared" si="16"/>
        <v>46283</v>
      </c>
      <c r="I163" s="9">
        <f t="shared" si="17"/>
        <v>6</v>
      </c>
      <c r="J163" s="10">
        <f t="shared" si="18"/>
        <v>6</v>
      </c>
    </row>
    <row r="164" spans="1:10" x14ac:dyDescent="0.2">
      <c r="A164" s="1">
        <v>46283.284548611111</v>
      </c>
      <c r="B164" t="s">
        <v>101</v>
      </c>
      <c r="C164" t="s">
        <v>245</v>
      </c>
      <c r="D164" t="s">
        <v>246</v>
      </c>
      <c r="E164" t="s">
        <v>7</v>
      </c>
      <c r="F164" t="s">
        <v>3</v>
      </c>
      <c r="G164">
        <v>1</v>
      </c>
      <c r="H164" s="12">
        <f t="shared" si="16"/>
        <v>46283</v>
      </c>
      <c r="I164" s="9">
        <f t="shared" si="17"/>
        <v>6</v>
      </c>
      <c r="J164" s="10">
        <f t="shared" si="18"/>
        <v>6</v>
      </c>
    </row>
    <row r="165" spans="1:10" x14ac:dyDescent="0.2">
      <c r="A165" s="1">
        <v>46283.288923611108</v>
      </c>
      <c r="B165" t="s">
        <v>4</v>
      </c>
      <c r="C165" t="s">
        <v>130</v>
      </c>
      <c r="D165" t="s">
        <v>131</v>
      </c>
      <c r="E165" t="s">
        <v>132</v>
      </c>
      <c r="F165" t="s">
        <v>133</v>
      </c>
      <c r="G165">
        <v>1</v>
      </c>
      <c r="H165" s="12">
        <f t="shared" si="16"/>
        <v>46283</v>
      </c>
      <c r="I165" s="9">
        <f t="shared" si="17"/>
        <v>6</v>
      </c>
      <c r="J165" s="10">
        <f t="shared" si="18"/>
        <v>6</v>
      </c>
    </row>
    <row r="166" spans="1:10" x14ac:dyDescent="0.2">
      <c r="A166" s="1">
        <v>46283.288958333331</v>
      </c>
      <c r="B166" t="s">
        <v>101</v>
      </c>
      <c r="C166" t="s">
        <v>130</v>
      </c>
      <c r="D166" t="s">
        <v>131</v>
      </c>
      <c r="E166" t="s">
        <v>132</v>
      </c>
      <c r="F166" t="s">
        <v>133</v>
      </c>
      <c r="G166">
        <v>1</v>
      </c>
      <c r="H166" s="12">
        <f t="shared" si="16"/>
        <v>46283</v>
      </c>
      <c r="I166" s="9">
        <f t="shared" si="17"/>
        <v>6</v>
      </c>
      <c r="J166" s="10">
        <f t="shared" si="18"/>
        <v>6</v>
      </c>
    </row>
    <row r="167" spans="1:10" x14ac:dyDescent="0.2">
      <c r="A167" s="1">
        <v>46283.308680555558</v>
      </c>
      <c r="B167" t="s">
        <v>14</v>
      </c>
      <c r="C167" t="s">
        <v>148</v>
      </c>
      <c r="D167" t="s">
        <v>6</v>
      </c>
      <c r="E167" t="s">
        <v>7</v>
      </c>
      <c r="F167" t="s">
        <v>3</v>
      </c>
      <c r="G167">
        <v>1</v>
      </c>
      <c r="H167" s="12">
        <f t="shared" si="16"/>
        <v>46283</v>
      </c>
      <c r="I167" s="9">
        <f t="shared" si="17"/>
        <v>6</v>
      </c>
      <c r="J167" s="10">
        <f t="shared" si="18"/>
        <v>7</v>
      </c>
    </row>
    <row r="168" spans="1:10" x14ac:dyDescent="0.2">
      <c r="A168" s="1">
        <v>46283.311932870369</v>
      </c>
      <c r="B168" t="s">
        <v>8</v>
      </c>
      <c r="C168" t="s">
        <v>84</v>
      </c>
      <c r="D168" t="s">
        <v>6</v>
      </c>
      <c r="E168" t="s">
        <v>7</v>
      </c>
      <c r="F168" t="s">
        <v>3</v>
      </c>
      <c r="G168">
        <v>1</v>
      </c>
      <c r="H168" s="12">
        <f t="shared" si="16"/>
        <v>46283</v>
      </c>
      <c r="I168" s="9">
        <f t="shared" si="17"/>
        <v>6</v>
      </c>
      <c r="J168" s="10">
        <f t="shared" si="18"/>
        <v>7</v>
      </c>
    </row>
    <row r="169" spans="1:10" x14ac:dyDescent="0.2">
      <c r="A169" s="1">
        <v>46283.332951388889</v>
      </c>
      <c r="B169" t="s">
        <v>4</v>
      </c>
      <c r="C169" t="s">
        <v>148</v>
      </c>
      <c r="D169" t="s">
        <v>6</v>
      </c>
      <c r="E169" t="s">
        <v>7</v>
      </c>
      <c r="F169" t="s">
        <v>3</v>
      </c>
      <c r="G169">
        <v>1</v>
      </c>
      <c r="H169" s="12">
        <f t="shared" si="16"/>
        <v>46283</v>
      </c>
      <c r="I169" s="9">
        <f t="shared" si="17"/>
        <v>6</v>
      </c>
      <c r="J169" s="10">
        <f t="shared" si="18"/>
        <v>7</v>
      </c>
    </row>
    <row r="170" spans="1:10" x14ac:dyDescent="0.2">
      <c r="A170" s="1">
        <v>46283.369120370371</v>
      </c>
      <c r="B170" t="s">
        <v>8</v>
      </c>
      <c r="C170" t="s">
        <v>81</v>
      </c>
      <c r="D170" t="s">
        <v>10</v>
      </c>
      <c r="E170" t="s">
        <v>7</v>
      </c>
      <c r="F170" t="s">
        <v>3</v>
      </c>
      <c r="G170">
        <v>1</v>
      </c>
      <c r="H170" s="12">
        <f t="shared" si="16"/>
        <v>46283</v>
      </c>
      <c r="I170" s="9">
        <f t="shared" si="17"/>
        <v>6</v>
      </c>
      <c r="J170" s="10">
        <f t="shared" si="18"/>
        <v>8</v>
      </c>
    </row>
    <row r="171" spans="1:10" x14ac:dyDescent="0.2">
      <c r="A171" s="1">
        <v>46283.369513888887</v>
      </c>
      <c r="B171" t="s">
        <v>101</v>
      </c>
      <c r="C171" t="s">
        <v>81</v>
      </c>
      <c r="D171" t="s">
        <v>10</v>
      </c>
      <c r="E171" t="s">
        <v>7</v>
      </c>
      <c r="F171" t="s">
        <v>3</v>
      </c>
      <c r="G171">
        <v>1</v>
      </c>
      <c r="H171" s="12">
        <f t="shared" si="16"/>
        <v>46283</v>
      </c>
      <c r="I171" s="9">
        <f t="shared" si="17"/>
        <v>6</v>
      </c>
      <c r="J171" s="10">
        <f t="shared" si="18"/>
        <v>8</v>
      </c>
    </row>
    <row r="172" spans="1:10" x14ac:dyDescent="0.2">
      <c r="A172" s="1">
        <v>46283.369791666664</v>
      </c>
      <c r="B172" t="s">
        <v>55</v>
      </c>
      <c r="C172" t="s">
        <v>81</v>
      </c>
      <c r="D172" t="s">
        <v>10</v>
      </c>
      <c r="E172" t="s">
        <v>7</v>
      </c>
      <c r="F172" t="s">
        <v>3</v>
      </c>
      <c r="G172">
        <v>1</v>
      </c>
      <c r="H172" s="12">
        <f t="shared" si="16"/>
        <v>46283</v>
      </c>
      <c r="I172" s="9">
        <f t="shared" si="17"/>
        <v>6</v>
      </c>
      <c r="J172" s="10">
        <f t="shared" si="18"/>
        <v>8</v>
      </c>
    </row>
    <row r="173" spans="1:10" x14ac:dyDescent="0.2">
      <c r="A173" s="1">
        <v>46283.369988425926</v>
      </c>
      <c r="B173" t="s">
        <v>25</v>
      </c>
      <c r="C173" t="s">
        <v>81</v>
      </c>
      <c r="D173" t="s">
        <v>10</v>
      </c>
      <c r="E173" t="s">
        <v>7</v>
      </c>
      <c r="F173" t="s">
        <v>3</v>
      </c>
      <c r="G173">
        <v>1</v>
      </c>
      <c r="H173" s="12">
        <f t="shared" si="16"/>
        <v>46283</v>
      </c>
      <c r="I173" s="9">
        <f t="shared" si="17"/>
        <v>6</v>
      </c>
      <c r="J173" s="10">
        <f t="shared" si="18"/>
        <v>8</v>
      </c>
    </row>
    <row r="174" spans="1:10" x14ac:dyDescent="0.2">
      <c r="A174" s="1">
        <v>46283.37127314815</v>
      </c>
      <c r="B174" t="s">
        <v>89</v>
      </c>
      <c r="C174" t="s">
        <v>81</v>
      </c>
      <c r="D174" t="s">
        <v>10</v>
      </c>
      <c r="E174" t="s">
        <v>7</v>
      </c>
      <c r="F174" t="s">
        <v>3</v>
      </c>
      <c r="G174">
        <v>1</v>
      </c>
      <c r="H174" s="12">
        <f t="shared" si="16"/>
        <v>46283</v>
      </c>
      <c r="I174" s="9">
        <f t="shared" si="17"/>
        <v>6</v>
      </c>
      <c r="J174" s="10">
        <f t="shared" si="18"/>
        <v>8</v>
      </c>
    </row>
    <row r="175" spans="1:10" x14ac:dyDescent="0.2">
      <c r="A175" s="1">
        <v>46283.380208333336</v>
      </c>
      <c r="B175" t="s">
        <v>4</v>
      </c>
      <c r="C175" t="s">
        <v>32</v>
      </c>
      <c r="D175" t="s">
        <v>33</v>
      </c>
      <c r="E175" t="s">
        <v>7</v>
      </c>
      <c r="F175" t="s">
        <v>3</v>
      </c>
      <c r="G175">
        <v>1</v>
      </c>
      <c r="H175" s="12">
        <f t="shared" si="16"/>
        <v>46283</v>
      </c>
      <c r="I175" s="9">
        <f t="shared" si="17"/>
        <v>6</v>
      </c>
      <c r="J175" s="10">
        <f t="shared" si="18"/>
        <v>9</v>
      </c>
    </row>
    <row r="176" spans="1:10" x14ac:dyDescent="0.2">
      <c r="A176" s="1">
        <v>46283.380370370367</v>
      </c>
      <c r="B176" t="s">
        <v>8</v>
      </c>
      <c r="C176" t="s">
        <v>32</v>
      </c>
      <c r="D176" t="s">
        <v>33</v>
      </c>
      <c r="E176" t="s">
        <v>7</v>
      </c>
      <c r="F176" t="s">
        <v>3</v>
      </c>
      <c r="G176">
        <v>1</v>
      </c>
      <c r="H176" s="12">
        <f t="shared" si="16"/>
        <v>46283</v>
      </c>
      <c r="I176" s="9">
        <f t="shared" si="17"/>
        <v>6</v>
      </c>
      <c r="J176" s="10">
        <f t="shared" si="18"/>
        <v>9</v>
      </c>
    </row>
    <row r="177" spans="1:10" x14ac:dyDescent="0.2">
      <c r="A177" s="1">
        <v>46283.48978009259</v>
      </c>
      <c r="B177" t="s">
        <v>8</v>
      </c>
      <c r="C177" t="s">
        <v>148</v>
      </c>
      <c r="D177" t="s">
        <v>6</v>
      </c>
      <c r="E177" t="s">
        <v>7</v>
      </c>
      <c r="F177" t="s">
        <v>3</v>
      </c>
      <c r="G177">
        <v>1</v>
      </c>
      <c r="H177" s="12">
        <f t="shared" si="16"/>
        <v>46283</v>
      </c>
      <c r="I177" s="9">
        <f t="shared" si="17"/>
        <v>6</v>
      </c>
      <c r="J177" s="10">
        <f t="shared" si="18"/>
        <v>11</v>
      </c>
    </row>
    <row r="178" spans="1:10" x14ac:dyDescent="0.2">
      <c r="A178" s="1">
        <v>46283.489803240744</v>
      </c>
      <c r="B178" t="s">
        <v>9</v>
      </c>
      <c r="C178" t="s">
        <v>148</v>
      </c>
      <c r="D178" t="s">
        <v>6</v>
      </c>
      <c r="E178" t="s">
        <v>7</v>
      </c>
      <c r="F178" t="s">
        <v>3</v>
      </c>
      <c r="G178">
        <v>1</v>
      </c>
      <c r="H178" s="12">
        <f t="shared" si="16"/>
        <v>46283</v>
      </c>
      <c r="I178" s="9">
        <f t="shared" si="17"/>
        <v>6</v>
      </c>
      <c r="J178" s="10">
        <f t="shared" si="18"/>
        <v>11</v>
      </c>
    </row>
    <row r="179" spans="1:10" x14ac:dyDescent="0.2">
      <c r="A179" s="1">
        <v>46283.495243055557</v>
      </c>
      <c r="B179" t="s">
        <v>25</v>
      </c>
      <c r="C179" t="s">
        <v>148</v>
      </c>
      <c r="D179" t="s">
        <v>6</v>
      </c>
      <c r="E179" t="s">
        <v>7</v>
      </c>
      <c r="F179" t="s">
        <v>3</v>
      </c>
      <c r="G179">
        <v>1</v>
      </c>
      <c r="H179" s="12">
        <f t="shared" si="16"/>
        <v>46283</v>
      </c>
      <c r="I179" s="9">
        <f t="shared" si="17"/>
        <v>6</v>
      </c>
      <c r="J179" s="10">
        <f t="shared" si="18"/>
        <v>11</v>
      </c>
    </row>
    <row r="180" spans="1:10" x14ac:dyDescent="0.2">
      <c r="A180" s="1">
        <v>46283.544421296298</v>
      </c>
      <c r="B180" t="s">
        <v>4</v>
      </c>
      <c r="C180" t="s">
        <v>247</v>
      </c>
      <c r="D180" t="s">
        <v>17</v>
      </c>
      <c r="E180" t="s">
        <v>18</v>
      </c>
      <c r="F180" t="s">
        <v>3</v>
      </c>
      <c r="G180">
        <v>1</v>
      </c>
      <c r="H180" s="12">
        <f t="shared" si="16"/>
        <v>46283</v>
      </c>
      <c r="I180" s="9">
        <f t="shared" si="17"/>
        <v>6</v>
      </c>
      <c r="J180" s="10">
        <f t="shared" si="18"/>
        <v>13</v>
      </c>
    </row>
    <row r="181" spans="1:10" x14ac:dyDescent="0.2">
      <c r="A181" s="1">
        <v>46283.544479166667</v>
      </c>
      <c r="B181" t="s">
        <v>74</v>
      </c>
      <c r="C181" t="s">
        <v>247</v>
      </c>
      <c r="D181" t="s">
        <v>17</v>
      </c>
      <c r="E181" t="s">
        <v>18</v>
      </c>
      <c r="F181" t="s">
        <v>3</v>
      </c>
      <c r="G181">
        <v>1</v>
      </c>
      <c r="H181" s="12">
        <f t="shared" si="16"/>
        <v>46283</v>
      </c>
      <c r="I181" s="9">
        <f t="shared" si="17"/>
        <v>6</v>
      </c>
      <c r="J181" s="10">
        <f t="shared" si="18"/>
        <v>13</v>
      </c>
    </row>
    <row r="182" spans="1:10" x14ac:dyDescent="0.2">
      <c r="A182" s="1">
        <v>46283.577280092592</v>
      </c>
      <c r="B182" t="s">
        <v>11</v>
      </c>
      <c r="C182" t="s">
        <v>248</v>
      </c>
      <c r="D182" t="s">
        <v>249</v>
      </c>
      <c r="E182" t="s">
        <v>7</v>
      </c>
      <c r="F182" t="s">
        <v>3</v>
      </c>
      <c r="G182">
        <v>1</v>
      </c>
      <c r="H182" s="12">
        <f t="shared" ref="H182:H245" si="19">INT(A182)</f>
        <v>46283</v>
      </c>
      <c r="I182" s="9">
        <f t="shared" ref="I182:I245" si="20">WEEKDAY(A182)</f>
        <v>6</v>
      </c>
      <c r="J182" s="10">
        <f t="shared" ref="J182:J245" si="21">HOUR(A182)</f>
        <v>13</v>
      </c>
    </row>
    <row r="183" spans="1:10" x14ac:dyDescent="0.2">
      <c r="A183" s="1">
        <v>46283.577291666668</v>
      </c>
      <c r="B183" t="s">
        <v>8</v>
      </c>
      <c r="C183" t="s">
        <v>248</v>
      </c>
      <c r="D183" t="s">
        <v>249</v>
      </c>
      <c r="E183" t="s">
        <v>7</v>
      </c>
      <c r="F183" t="s">
        <v>3</v>
      </c>
      <c r="G183">
        <v>1</v>
      </c>
      <c r="H183" s="12">
        <f t="shared" si="19"/>
        <v>46283</v>
      </c>
      <c r="I183" s="9">
        <f t="shared" si="20"/>
        <v>6</v>
      </c>
      <c r="J183" s="10">
        <f t="shared" si="21"/>
        <v>13</v>
      </c>
    </row>
    <row r="184" spans="1:10" x14ac:dyDescent="0.2">
      <c r="A184" s="1">
        <v>46283.57984953704</v>
      </c>
      <c r="B184" t="s">
        <v>4</v>
      </c>
      <c r="C184" t="s">
        <v>248</v>
      </c>
      <c r="D184" t="s">
        <v>249</v>
      </c>
      <c r="E184" t="s">
        <v>7</v>
      </c>
      <c r="F184" t="s">
        <v>3</v>
      </c>
      <c r="G184">
        <v>1</v>
      </c>
      <c r="H184" s="12">
        <f t="shared" si="19"/>
        <v>46283</v>
      </c>
      <c r="I184" s="9">
        <f t="shared" si="20"/>
        <v>6</v>
      </c>
      <c r="J184" s="10">
        <f t="shared" si="21"/>
        <v>13</v>
      </c>
    </row>
    <row r="185" spans="1:10" x14ac:dyDescent="0.2">
      <c r="A185" s="1">
        <v>46283.650208333333</v>
      </c>
      <c r="B185" t="s">
        <v>4</v>
      </c>
      <c r="C185" t="s">
        <v>250</v>
      </c>
      <c r="D185" t="s">
        <v>122</v>
      </c>
      <c r="E185" t="s">
        <v>86</v>
      </c>
      <c r="F185" t="s">
        <v>3</v>
      </c>
      <c r="G185">
        <v>1</v>
      </c>
      <c r="H185" s="12">
        <f t="shared" si="19"/>
        <v>46283</v>
      </c>
      <c r="I185" s="9">
        <f t="shared" si="20"/>
        <v>6</v>
      </c>
      <c r="J185" s="10">
        <f t="shared" si="21"/>
        <v>15</v>
      </c>
    </row>
    <row r="186" spans="1:10" x14ac:dyDescent="0.2">
      <c r="A186" s="1">
        <v>46283.681111111109</v>
      </c>
      <c r="B186" t="s">
        <v>4</v>
      </c>
      <c r="C186" t="s">
        <v>134</v>
      </c>
      <c r="D186" t="s">
        <v>61</v>
      </c>
      <c r="E186" t="s">
        <v>7</v>
      </c>
      <c r="F186" t="s">
        <v>3</v>
      </c>
      <c r="G186">
        <v>1</v>
      </c>
      <c r="H186" s="12">
        <f t="shared" si="19"/>
        <v>46283</v>
      </c>
      <c r="I186" s="9">
        <f t="shared" si="20"/>
        <v>6</v>
      </c>
      <c r="J186" s="10">
        <f t="shared" si="21"/>
        <v>16</v>
      </c>
    </row>
    <row r="187" spans="1:10" x14ac:dyDescent="0.2">
      <c r="A187" s="1">
        <v>46283.681168981479</v>
      </c>
      <c r="B187" t="s">
        <v>8</v>
      </c>
      <c r="C187" t="s">
        <v>134</v>
      </c>
      <c r="D187" t="s">
        <v>61</v>
      </c>
      <c r="E187" t="s">
        <v>7</v>
      </c>
      <c r="F187" t="s">
        <v>3</v>
      </c>
      <c r="G187">
        <v>1</v>
      </c>
      <c r="H187" s="12">
        <f t="shared" si="19"/>
        <v>46283</v>
      </c>
      <c r="I187" s="9">
        <f t="shared" si="20"/>
        <v>6</v>
      </c>
      <c r="J187" s="10">
        <f t="shared" si="21"/>
        <v>16</v>
      </c>
    </row>
    <row r="188" spans="1:10" x14ac:dyDescent="0.2">
      <c r="A188" s="1">
        <v>46283.681759259256</v>
      </c>
      <c r="B188" t="s">
        <v>70</v>
      </c>
      <c r="C188" t="s">
        <v>134</v>
      </c>
      <c r="D188" t="s">
        <v>61</v>
      </c>
      <c r="E188" t="s">
        <v>7</v>
      </c>
      <c r="F188" t="s">
        <v>3</v>
      </c>
      <c r="G188">
        <v>1</v>
      </c>
      <c r="H188" s="12">
        <f t="shared" si="19"/>
        <v>46283</v>
      </c>
      <c r="I188" s="9">
        <f t="shared" si="20"/>
        <v>6</v>
      </c>
      <c r="J188" s="10">
        <f t="shared" si="21"/>
        <v>16</v>
      </c>
    </row>
    <row r="189" spans="1:10" x14ac:dyDescent="0.2">
      <c r="A189" s="1">
        <v>46283.686180555553</v>
      </c>
      <c r="B189" t="s">
        <v>11</v>
      </c>
      <c r="C189" t="s">
        <v>160</v>
      </c>
      <c r="D189" t="s">
        <v>61</v>
      </c>
      <c r="E189" t="s">
        <v>7</v>
      </c>
      <c r="F189" t="s">
        <v>3</v>
      </c>
      <c r="G189">
        <v>1</v>
      </c>
      <c r="H189" s="12">
        <f t="shared" si="19"/>
        <v>46283</v>
      </c>
      <c r="I189" s="9">
        <f t="shared" si="20"/>
        <v>6</v>
      </c>
      <c r="J189" s="10">
        <f t="shared" si="21"/>
        <v>16</v>
      </c>
    </row>
    <row r="190" spans="1:10" x14ac:dyDescent="0.2">
      <c r="A190" s="1">
        <v>46283.686666666668</v>
      </c>
      <c r="B190" t="s">
        <v>8</v>
      </c>
      <c r="C190" t="s">
        <v>160</v>
      </c>
      <c r="D190" t="s">
        <v>61</v>
      </c>
      <c r="E190" t="s">
        <v>7</v>
      </c>
      <c r="F190" t="s">
        <v>3</v>
      </c>
      <c r="G190">
        <v>1</v>
      </c>
      <c r="H190" s="12">
        <f t="shared" si="19"/>
        <v>46283</v>
      </c>
      <c r="I190" s="9">
        <f t="shared" si="20"/>
        <v>6</v>
      </c>
      <c r="J190" s="10">
        <f t="shared" si="21"/>
        <v>16</v>
      </c>
    </row>
    <row r="191" spans="1:10" x14ac:dyDescent="0.2">
      <c r="A191" s="1">
        <v>46283.687060185184</v>
      </c>
      <c r="B191" t="s">
        <v>4</v>
      </c>
      <c r="C191" t="s">
        <v>160</v>
      </c>
      <c r="D191" t="s">
        <v>61</v>
      </c>
      <c r="E191" t="s">
        <v>7</v>
      </c>
      <c r="F191" t="s">
        <v>3</v>
      </c>
      <c r="G191">
        <v>1</v>
      </c>
      <c r="H191" s="12">
        <f t="shared" si="19"/>
        <v>46283</v>
      </c>
      <c r="I191" s="9">
        <f t="shared" si="20"/>
        <v>6</v>
      </c>
      <c r="J191" s="10">
        <f t="shared" si="21"/>
        <v>16</v>
      </c>
    </row>
    <row r="192" spans="1:10" x14ac:dyDescent="0.2">
      <c r="A192" s="1">
        <v>46283.737349537034</v>
      </c>
      <c r="B192" t="s">
        <v>4</v>
      </c>
      <c r="C192" t="s">
        <v>251</v>
      </c>
      <c r="D192" t="s">
        <v>82</v>
      </c>
      <c r="E192" t="s">
        <v>72</v>
      </c>
      <c r="F192" t="s">
        <v>3</v>
      </c>
      <c r="G192">
        <v>1</v>
      </c>
      <c r="H192" s="12">
        <f t="shared" si="19"/>
        <v>46283</v>
      </c>
      <c r="I192" s="9">
        <f t="shared" si="20"/>
        <v>6</v>
      </c>
      <c r="J192" s="10">
        <f t="shared" si="21"/>
        <v>17</v>
      </c>
    </row>
    <row r="193" spans="1:10" x14ac:dyDescent="0.2">
      <c r="A193" s="1">
        <v>46283.737696759257</v>
      </c>
      <c r="B193" t="s">
        <v>8</v>
      </c>
      <c r="C193" t="s">
        <v>251</v>
      </c>
      <c r="D193" t="s">
        <v>82</v>
      </c>
      <c r="E193" t="s">
        <v>72</v>
      </c>
      <c r="F193" t="s">
        <v>3</v>
      </c>
      <c r="G193">
        <v>1</v>
      </c>
      <c r="H193" s="12">
        <f t="shared" si="19"/>
        <v>46283</v>
      </c>
      <c r="I193" s="9">
        <f t="shared" si="20"/>
        <v>6</v>
      </c>
      <c r="J193" s="10">
        <f t="shared" si="21"/>
        <v>17</v>
      </c>
    </row>
    <row r="194" spans="1:10" x14ac:dyDescent="0.2">
      <c r="A194" s="1">
        <v>46283.742060185185</v>
      </c>
      <c r="B194" t="s">
        <v>11</v>
      </c>
      <c r="C194" t="s">
        <v>252</v>
      </c>
      <c r="D194" t="s">
        <v>253</v>
      </c>
      <c r="E194" t="s">
        <v>30</v>
      </c>
      <c r="F194" t="s">
        <v>3</v>
      </c>
      <c r="G194">
        <v>1</v>
      </c>
      <c r="H194" s="12">
        <f t="shared" si="19"/>
        <v>46283</v>
      </c>
      <c r="I194" s="9">
        <f t="shared" si="20"/>
        <v>6</v>
      </c>
      <c r="J194" s="10">
        <f t="shared" si="21"/>
        <v>17</v>
      </c>
    </row>
    <row r="195" spans="1:10" x14ac:dyDescent="0.2">
      <c r="A195" s="1">
        <v>46283.742268518516</v>
      </c>
      <c r="B195" t="s">
        <v>8</v>
      </c>
      <c r="C195" t="s">
        <v>252</v>
      </c>
      <c r="D195" t="s">
        <v>253</v>
      </c>
      <c r="E195" t="s">
        <v>30</v>
      </c>
      <c r="F195" t="s">
        <v>3</v>
      </c>
      <c r="G195">
        <v>1</v>
      </c>
      <c r="H195" s="12">
        <f t="shared" si="19"/>
        <v>46283</v>
      </c>
      <c r="I195" s="9">
        <f t="shared" si="20"/>
        <v>6</v>
      </c>
      <c r="J195" s="10">
        <f t="shared" si="21"/>
        <v>17</v>
      </c>
    </row>
    <row r="196" spans="1:10" x14ac:dyDescent="0.2">
      <c r="A196" s="1">
        <v>46283.743449074071</v>
      </c>
      <c r="B196" t="s">
        <v>4</v>
      </c>
      <c r="C196" t="s">
        <v>143</v>
      </c>
      <c r="D196" t="s">
        <v>6</v>
      </c>
      <c r="E196" t="s">
        <v>7</v>
      </c>
      <c r="F196" t="s">
        <v>3</v>
      </c>
      <c r="G196">
        <v>1</v>
      </c>
      <c r="H196" s="12">
        <f t="shared" si="19"/>
        <v>46283</v>
      </c>
      <c r="I196" s="9">
        <f t="shared" si="20"/>
        <v>6</v>
      </c>
      <c r="J196" s="10">
        <f t="shared" si="21"/>
        <v>17</v>
      </c>
    </row>
    <row r="197" spans="1:10" x14ac:dyDescent="0.2">
      <c r="A197" s="1">
        <v>46283.743483796294</v>
      </c>
      <c r="B197" t="s">
        <v>8</v>
      </c>
      <c r="C197" t="s">
        <v>143</v>
      </c>
      <c r="D197" t="s">
        <v>6</v>
      </c>
      <c r="E197" t="s">
        <v>7</v>
      </c>
      <c r="F197" t="s">
        <v>3</v>
      </c>
      <c r="G197">
        <v>1</v>
      </c>
      <c r="H197" s="12">
        <f t="shared" si="19"/>
        <v>46283</v>
      </c>
      <c r="I197" s="9">
        <f t="shared" si="20"/>
        <v>6</v>
      </c>
      <c r="J197" s="10">
        <f t="shared" si="21"/>
        <v>17</v>
      </c>
    </row>
    <row r="198" spans="1:10" x14ac:dyDescent="0.2">
      <c r="A198" s="1">
        <v>46283.755497685182</v>
      </c>
      <c r="B198" t="s">
        <v>4</v>
      </c>
      <c r="C198" t="s">
        <v>254</v>
      </c>
      <c r="D198" t="s">
        <v>6</v>
      </c>
      <c r="E198" t="s">
        <v>7</v>
      </c>
      <c r="F198" t="s">
        <v>3</v>
      </c>
      <c r="G198">
        <v>1</v>
      </c>
      <c r="H198" s="12">
        <f t="shared" si="19"/>
        <v>46283</v>
      </c>
      <c r="I198" s="9">
        <f t="shared" si="20"/>
        <v>6</v>
      </c>
      <c r="J198" s="10">
        <f t="shared" si="21"/>
        <v>18</v>
      </c>
    </row>
    <row r="199" spans="1:10" x14ac:dyDescent="0.2">
      <c r="A199" s="1">
        <v>46283.755520833336</v>
      </c>
      <c r="B199" t="s">
        <v>8</v>
      </c>
      <c r="C199" t="s">
        <v>254</v>
      </c>
      <c r="D199" t="s">
        <v>6</v>
      </c>
      <c r="E199" t="s">
        <v>7</v>
      </c>
      <c r="F199" t="s">
        <v>3</v>
      </c>
      <c r="G199">
        <v>1</v>
      </c>
      <c r="H199" s="12">
        <f t="shared" si="19"/>
        <v>46283</v>
      </c>
      <c r="I199" s="9">
        <f t="shared" si="20"/>
        <v>6</v>
      </c>
      <c r="J199" s="10">
        <f t="shared" si="21"/>
        <v>18</v>
      </c>
    </row>
    <row r="200" spans="1:10" x14ac:dyDescent="0.2">
      <c r="A200" s="1">
        <v>46283.766377314816</v>
      </c>
      <c r="B200" t="s">
        <v>101</v>
      </c>
      <c r="C200" t="s">
        <v>152</v>
      </c>
      <c r="D200" t="s">
        <v>26</v>
      </c>
      <c r="E200" t="s">
        <v>7</v>
      </c>
      <c r="F200" t="s">
        <v>3</v>
      </c>
      <c r="G200">
        <v>1</v>
      </c>
      <c r="H200" s="12">
        <f t="shared" si="19"/>
        <v>46283</v>
      </c>
      <c r="I200" s="9">
        <f t="shared" si="20"/>
        <v>6</v>
      </c>
      <c r="J200" s="10">
        <f t="shared" si="21"/>
        <v>18</v>
      </c>
    </row>
    <row r="201" spans="1:10" x14ac:dyDescent="0.2">
      <c r="A201" s="1">
        <v>46283.767245370371</v>
      </c>
      <c r="B201" t="s">
        <v>4</v>
      </c>
      <c r="C201" t="s">
        <v>255</v>
      </c>
      <c r="D201" t="s">
        <v>69</v>
      </c>
      <c r="E201" t="s">
        <v>7</v>
      </c>
      <c r="F201" t="s">
        <v>3</v>
      </c>
      <c r="G201">
        <v>1</v>
      </c>
      <c r="H201" s="12">
        <f t="shared" si="19"/>
        <v>46283</v>
      </c>
      <c r="I201" s="9">
        <f t="shared" si="20"/>
        <v>6</v>
      </c>
      <c r="J201" s="10">
        <f t="shared" si="21"/>
        <v>18</v>
      </c>
    </row>
    <row r="202" spans="1:10" x14ac:dyDescent="0.2">
      <c r="A202" s="1">
        <v>46283.767337962963</v>
      </c>
      <c r="B202" t="s">
        <v>8</v>
      </c>
      <c r="C202" t="s">
        <v>255</v>
      </c>
      <c r="D202" t="s">
        <v>69</v>
      </c>
      <c r="E202" t="s">
        <v>7</v>
      </c>
      <c r="F202" t="s">
        <v>3</v>
      </c>
      <c r="G202">
        <v>1</v>
      </c>
      <c r="H202" s="12">
        <f t="shared" si="19"/>
        <v>46283</v>
      </c>
      <c r="I202" s="9">
        <f t="shared" si="20"/>
        <v>6</v>
      </c>
      <c r="J202" s="10">
        <f t="shared" si="21"/>
        <v>18</v>
      </c>
    </row>
    <row r="203" spans="1:10" x14ac:dyDescent="0.2">
      <c r="A203" s="1">
        <v>46283.772175925929</v>
      </c>
      <c r="B203" t="s">
        <v>103</v>
      </c>
      <c r="C203" t="s">
        <v>148</v>
      </c>
      <c r="D203" t="s">
        <v>6</v>
      </c>
      <c r="E203" t="s">
        <v>7</v>
      </c>
      <c r="F203" t="s">
        <v>3</v>
      </c>
      <c r="G203">
        <v>1</v>
      </c>
      <c r="H203" s="12">
        <f t="shared" si="19"/>
        <v>46283</v>
      </c>
      <c r="I203" s="9">
        <f t="shared" si="20"/>
        <v>6</v>
      </c>
      <c r="J203" s="10">
        <f t="shared" si="21"/>
        <v>18</v>
      </c>
    </row>
    <row r="204" spans="1:10" x14ac:dyDescent="0.2">
      <c r="A204" s="1">
        <v>46283.777789351851</v>
      </c>
      <c r="B204" t="s">
        <v>13</v>
      </c>
      <c r="C204" t="s">
        <v>148</v>
      </c>
      <c r="D204" t="s">
        <v>6</v>
      </c>
      <c r="E204" t="s">
        <v>7</v>
      </c>
      <c r="F204" t="s">
        <v>3</v>
      </c>
      <c r="G204">
        <v>1</v>
      </c>
      <c r="H204" s="12">
        <f t="shared" si="19"/>
        <v>46283</v>
      </c>
      <c r="I204" s="9">
        <f t="shared" si="20"/>
        <v>6</v>
      </c>
      <c r="J204" s="10">
        <f t="shared" si="21"/>
        <v>18</v>
      </c>
    </row>
    <row r="205" spans="1:10" x14ac:dyDescent="0.2">
      <c r="A205" s="1">
        <v>46283.781840277778</v>
      </c>
      <c r="B205" t="s">
        <v>93</v>
      </c>
      <c r="C205" t="s">
        <v>148</v>
      </c>
      <c r="D205" t="s">
        <v>6</v>
      </c>
      <c r="E205" t="s">
        <v>7</v>
      </c>
      <c r="F205" t="s">
        <v>3</v>
      </c>
      <c r="G205">
        <v>1</v>
      </c>
      <c r="H205" s="12">
        <f t="shared" si="19"/>
        <v>46283</v>
      </c>
      <c r="I205" s="9">
        <f t="shared" si="20"/>
        <v>6</v>
      </c>
      <c r="J205" s="10">
        <f t="shared" si="21"/>
        <v>18</v>
      </c>
    </row>
    <row r="206" spans="1:10" x14ac:dyDescent="0.2">
      <c r="A206" s="1">
        <v>46283.782650462963</v>
      </c>
      <c r="B206" t="s">
        <v>101</v>
      </c>
      <c r="C206" t="s">
        <v>148</v>
      </c>
      <c r="D206" t="s">
        <v>6</v>
      </c>
      <c r="E206" t="s">
        <v>7</v>
      </c>
      <c r="F206" t="s">
        <v>3</v>
      </c>
      <c r="G206">
        <v>1</v>
      </c>
      <c r="H206" s="12">
        <f t="shared" si="19"/>
        <v>46283</v>
      </c>
      <c r="I206" s="9">
        <f t="shared" si="20"/>
        <v>6</v>
      </c>
      <c r="J206" s="10">
        <f t="shared" si="21"/>
        <v>18</v>
      </c>
    </row>
    <row r="207" spans="1:10" x14ac:dyDescent="0.2">
      <c r="A207" s="1">
        <v>46283.784236111111</v>
      </c>
      <c r="B207" t="s">
        <v>49</v>
      </c>
      <c r="C207" t="s">
        <v>148</v>
      </c>
      <c r="D207" t="s">
        <v>6</v>
      </c>
      <c r="E207" t="s">
        <v>7</v>
      </c>
      <c r="F207" t="s">
        <v>3</v>
      </c>
      <c r="G207">
        <v>1</v>
      </c>
      <c r="H207" s="12">
        <f t="shared" si="19"/>
        <v>46283</v>
      </c>
      <c r="I207" s="9">
        <f t="shared" si="20"/>
        <v>6</v>
      </c>
      <c r="J207" s="10">
        <f t="shared" si="21"/>
        <v>18</v>
      </c>
    </row>
    <row r="208" spans="1:10" x14ac:dyDescent="0.2">
      <c r="A208" s="1">
        <v>46283.792349537034</v>
      </c>
      <c r="B208" t="s">
        <v>0</v>
      </c>
      <c r="C208" t="s">
        <v>148</v>
      </c>
      <c r="D208" t="s">
        <v>6</v>
      </c>
      <c r="E208" t="s">
        <v>7</v>
      </c>
      <c r="F208" t="s">
        <v>3</v>
      </c>
      <c r="G208">
        <v>1</v>
      </c>
      <c r="H208" s="12">
        <f t="shared" si="19"/>
        <v>46283</v>
      </c>
      <c r="I208" s="9">
        <f t="shared" si="20"/>
        <v>6</v>
      </c>
      <c r="J208" s="10">
        <f t="shared" si="21"/>
        <v>19</v>
      </c>
    </row>
    <row r="209" spans="1:10" x14ac:dyDescent="0.2">
      <c r="A209" s="1">
        <v>46283.823472222219</v>
      </c>
      <c r="B209" t="s">
        <v>4</v>
      </c>
      <c r="C209" t="s">
        <v>256</v>
      </c>
      <c r="D209" t="s">
        <v>186</v>
      </c>
      <c r="E209" t="s">
        <v>72</v>
      </c>
      <c r="F209" t="s">
        <v>3</v>
      </c>
      <c r="G209">
        <v>1</v>
      </c>
      <c r="H209" s="12">
        <f t="shared" si="19"/>
        <v>46283</v>
      </c>
      <c r="I209" s="9">
        <f t="shared" si="20"/>
        <v>6</v>
      </c>
      <c r="J209" s="10">
        <f t="shared" si="21"/>
        <v>19</v>
      </c>
    </row>
    <row r="210" spans="1:10" x14ac:dyDescent="0.2">
      <c r="A210" s="1">
        <v>46283.823506944442</v>
      </c>
      <c r="B210" t="s">
        <v>8</v>
      </c>
      <c r="C210" t="s">
        <v>256</v>
      </c>
      <c r="D210" t="s">
        <v>186</v>
      </c>
      <c r="E210" t="s">
        <v>72</v>
      </c>
      <c r="F210" t="s">
        <v>3</v>
      </c>
      <c r="G210">
        <v>1</v>
      </c>
      <c r="H210" s="12">
        <f t="shared" si="19"/>
        <v>46283</v>
      </c>
      <c r="I210" s="9">
        <f t="shared" si="20"/>
        <v>6</v>
      </c>
      <c r="J210" s="10">
        <f t="shared" si="21"/>
        <v>19</v>
      </c>
    </row>
    <row r="211" spans="1:10" x14ac:dyDescent="0.2">
      <c r="A211" s="1">
        <v>46283.865856481483</v>
      </c>
      <c r="B211" t="s">
        <v>4</v>
      </c>
      <c r="C211" t="s">
        <v>257</v>
      </c>
      <c r="D211" t="s">
        <v>6</v>
      </c>
      <c r="E211" t="s">
        <v>7</v>
      </c>
      <c r="F211" t="s">
        <v>3</v>
      </c>
      <c r="G211">
        <v>1</v>
      </c>
      <c r="H211" s="12">
        <f t="shared" si="19"/>
        <v>46283</v>
      </c>
      <c r="I211" s="9">
        <f t="shared" si="20"/>
        <v>6</v>
      </c>
      <c r="J211" s="10">
        <f t="shared" si="21"/>
        <v>20</v>
      </c>
    </row>
    <row r="212" spans="1:10" x14ac:dyDescent="0.2">
      <c r="A212" s="1">
        <v>46283.866423611114</v>
      </c>
      <c r="B212" t="s">
        <v>19</v>
      </c>
      <c r="C212" t="s">
        <v>257</v>
      </c>
      <c r="D212" t="s">
        <v>6</v>
      </c>
      <c r="E212" t="s">
        <v>7</v>
      </c>
      <c r="F212" t="s">
        <v>3</v>
      </c>
      <c r="G212">
        <v>1</v>
      </c>
      <c r="H212" s="12">
        <f t="shared" si="19"/>
        <v>46283</v>
      </c>
      <c r="I212" s="9">
        <f t="shared" si="20"/>
        <v>6</v>
      </c>
      <c r="J212" s="10">
        <f t="shared" si="21"/>
        <v>20</v>
      </c>
    </row>
    <row r="213" spans="1:10" x14ac:dyDescent="0.2">
      <c r="A213" s="1">
        <v>46283.867164351854</v>
      </c>
      <c r="B213" t="s">
        <v>8</v>
      </c>
      <c r="C213" t="s">
        <v>257</v>
      </c>
      <c r="D213" t="s">
        <v>6</v>
      </c>
      <c r="E213" t="s">
        <v>7</v>
      </c>
      <c r="F213" t="s">
        <v>3</v>
      </c>
      <c r="G213">
        <v>1</v>
      </c>
      <c r="H213" s="12">
        <f t="shared" si="19"/>
        <v>46283</v>
      </c>
      <c r="I213" s="9">
        <f t="shared" si="20"/>
        <v>6</v>
      </c>
      <c r="J213" s="10">
        <f t="shared" si="21"/>
        <v>20</v>
      </c>
    </row>
    <row r="214" spans="1:10" x14ac:dyDescent="0.2">
      <c r="A214" s="1">
        <v>46283.868217592593</v>
      </c>
      <c r="B214" t="s">
        <v>101</v>
      </c>
      <c r="C214" t="s">
        <v>257</v>
      </c>
      <c r="D214" t="s">
        <v>6</v>
      </c>
      <c r="E214" t="s">
        <v>7</v>
      </c>
      <c r="F214" t="s">
        <v>3</v>
      </c>
      <c r="G214">
        <v>1</v>
      </c>
      <c r="H214" s="12">
        <f t="shared" si="19"/>
        <v>46283</v>
      </c>
      <c r="I214" s="9">
        <f t="shared" si="20"/>
        <v>6</v>
      </c>
      <c r="J214" s="10">
        <f t="shared" si="21"/>
        <v>20</v>
      </c>
    </row>
    <row r="215" spans="1:10" x14ac:dyDescent="0.2">
      <c r="A215" s="1">
        <v>46283.888761574075</v>
      </c>
      <c r="B215" t="s">
        <v>4</v>
      </c>
      <c r="C215" t="s">
        <v>97</v>
      </c>
      <c r="D215" t="s">
        <v>6</v>
      </c>
      <c r="E215" t="s">
        <v>7</v>
      </c>
      <c r="F215" t="s">
        <v>3</v>
      </c>
      <c r="G215">
        <v>1</v>
      </c>
      <c r="H215" s="12">
        <f t="shared" si="19"/>
        <v>46283</v>
      </c>
      <c r="I215" s="9">
        <f t="shared" si="20"/>
        <v>6</v>
      </c>
      <c r="J215" s="10">
        <f t="shared" si="21"/>
        <v>21</v>
      </c>
    </row>
    <row r="216" spans="1:10" x14ac:dyDescent="0.2">
      <c r="A216" s="1">
        <v>46283.889108796298</v>
      </c>
      <c r="B216" t="s">
        <v>8</v>
      </c>
      <c r="C216" t="s">
        <v>97</v>
      </c>
      <c r="D216" t="s">
        <v>6</v>
      </c>
      <c r="E216" t="s">
        <v>7</v>
      </c>
      <c r="F216" t="s">
        <v>3</v>
      </c>
      <c r="G216">
        <v>1</v>
      </c>
      <c r="H216" s="12">
        <f t="shared" si="19"/>
        <v>46283</v>
      </c>
      <c r="I216" s="9">
        <f t="shared" si="20"/>
        <v>6</v>
      </c>
      <c r="J216" s="10">
        <f t="shared" si="21"/>
        <v>21</v>
      </c>
    </row>
    <row r="217" spans="1:10" x14ac:dyDescent="0.2">
      <c r="A217" s="1">
        <v>46283.970856481479</v>
      </c>
      <c r="B217" t="s">
        <v>4</v>
      </c>
      <c r="C217" t="s">
        <v>258</v>
      </c>
      <c r="D217" t="s">
        <v>6</v>
      </c>
      <c r="E217" t="s">
        <v>7</v>
      </c>
      <c r="F217" t="s">
        <v>3</v>
      </c>
      <c r="G217">
        <v>1</v>
      </c>
      <c r="H217" s="12">
        <f t="shared" si="19"/>
        <v>46283</v>
      </c>
      <c r="I217" s="9">
        <f t="shared" si="20"/>
        <v>6</v>
      </c>
      <c r="J217" s="10">
        <f t="shared" si="21"/>
        <v>23</v>
      </c>
    </row>
    <row r="218" spans="1:10" x14ac:dyDescent="0.2">
      <c r="A218" s="1">
        <v>46284.170243055552</v>
      </c>
      <c r="B218" t="s">
        <v>4</v>
      </c>
      <c r="C218" t="s">
        <v>259</v>
      </c>
      <c r="D218" t="s">
        <v>61</v>
      </c>
      <c r="E218" t="s">
        <v>7</v>
      </c>
      <c r="F218" t="s">
        <v>3</v>
      </c>
      <c r="G218">
        <v>1</v>
      </c>
      <c r="H218" s="12">
        <f t="shared" si="19"/>
        <v>46284</v>
      </c>
      <c r="I218" s="9">
        <f t="shared" si="20"/>
        <v>7</v>
      </c>
      <c r="J218" s="10">
        <f t="shared" si="21"/>
        <v>4</v>
      </c>
    </row>
    <row r="219" spans="1:10" x14ac:dyDescent="0.2">
      <c r="A219" s="1">
        <v>46284.171307870369</v>
      </c>
      <c r="B219" t="s">
        <v>8</v>
      </c>
      <c r="C219" t="s">
        <v>259</v>
      </c>
      <c r="D219" t="s">
        <v>61</v>
      </c>
      <c r="E219" t="s">
        <v>7</v>
      </c>
      <c r="F219" t="s">
        <v>3</v>
      </c>
      <c r="G219">
        <v>1</v>
      </c>
      <c r="H219" s="12">
        <f t="shared" si="19"/>
        <v>46284</v>
      </c>
      <c r="I219" s="9">
        <f t="shared" si="20"/>
        <v>7</v>
      </c>
      <c r="J219" s="10">
        <f t="shared" si="21"/>
        <v>4</v>
      </c>
    </row>
    <row r="220" spans="1:10" x14ac:dyDescent="0.2">
      <c r="A220" s="1">
        <v>46284.249131944445</v>
      </c>
      <c r="B220" t="s">
        <v>4</v>
      </c>
      <c r="C220" t="s">
        <v>163</v>
      </c>
      <c r="D220" t="s">
        <v>61</v>
      </c>
      <c r="E220" t="s">
        <v>7</v>
      </c>
      <c r="F220" t="s">
        <v>3</v>
      </c>
      <c r="G220">
        <v>1</v>
      </c>
      <c r="H220" s="12">
        <f t="shared" si="19"/>
        <v>46284</v>
      </c>
      <c r="I220" s="9">
        <f t="shared" si="20"/>
        <v>7</v>
      </c>
      <c r="J220" s="10">
        <f t="shared" si="21"/>
        <v>5</v>
      </c>
    </row>
    <row r="221" spans="1:10" x14ac:dyDescent="0.2">
      <c r="A221" s="1">
        <v>46284.249166666668</v>
      </c>
      <c r="B221" t="s">
        <v>8</v>
      </c>
      <c r="C221" t="s">
        <v>163</v>
      </c>
      <c r="D221" t="s">
        <v>61</v>
      </c>
      <c r="E221" t="s">
        <v>7</v>
      </c>
      <c r="F221" t="s">
        <v>3</v>
      </c>
      <c r="G221">
        <v>1</v>
      </c>
      <c r="H221" s="12">
        <f t="shared" si="19"/>
        <v>46284</v>
      </c>
      <c r="I221" s="9">
        <f t="shared" si="20"/>
        <v>7</v>
      </c>
      <c r="J221" s="10">
        <f t="shared" si="21"/>
        <v>5</v>
      </c>
    </row>
    <row r="222" spans="1:10" x14ac:dyDescent="0.2">
      <c r="A222" s="1">
        <v>46284.302719907406</v>
      </c>
      <c r="B222" t="s">
        <v>4</v>
      </c>
      <c r="C222" t="s">
        <v>260</v>
      </c>
      <c r="D222" t="s">
        <v>6</v>
      </c>
      <c r="E222" t="s">
        <v>7</v>
      </c>
      <c r="F222" t="s">
        <v>3</v>
      </c>
      <c r="G222">
        <v>1</v>
      </c>
      <c r="H222" s="12">
        <f t="shared" si="19"/>
        <v>46284</v>
      </c>
      <c r="I222" s="9">
        <f t="shared" si="20"/>
        <v>7</v>
      </c>
      <c r="J222" s="10">
        <f t="shared" si="21"/>
        <v>7</v>
      </c>
    </row>
    <row r="223" spans="1:10" x14ac:dyDescent="0.2">
      <c r="A223" s="1">
        <v>46284.302847222221</v>
      </c>
      <c r="B223" t="s">
        <v>8</v>
      </c>
      <c r="C223" t="s">
        <v>260</v>
      </c>
      <c r="D223" t="s">
        <v>6</v>
      </c>
      <c r="E223" t="s">
        <v>7</v>
      </c>
      <c r="F223" t="s">
        <v>3</v>
      </c>
      <c r="G223">
        <v>1</v>
      </c>
      <c r="H223" s="12">
        <f t="shared" si="19"/>
        <v>46284</v>
      </c>
      <c r="I223" s="9">
        <f t="shared" si="20"/>
        <v>7</v>
      </c>
      <c r="J223" s="10">
        <f t="shared" si="21"/>
        <v>7</v>
      </c>
    </row>
    <row r="224" spans="1:10" x14ac:dyDescent="0.2">
      <c r="A224" s="1">
        <v>46284.303738425922</v>
      </c>
      <c r="B224" t="s">
        <v>70</v>
      </c>
      <c r="C224" t="s">
        <v>260</v>
      </c>
      <c r="D224" t="s">
        <v>6</v>
      </c>
      <c r="E224" t="s">
        <v>7</v>
      </c>
      <c r="F224" t="s">
        <v>3</v>
      </c>
      <c r="G224">
        <v>1</v>
      </c>
      <c r="H224" s="12">
        <f t="shared" si="19"/>
        <v>46284</v>
      </c>
      <c r="I224" s="9">
        <f t="shared" si="20"/>
        <v>7</v>
      </c>
      <c r="J224" s="10">
        <f t="shared" si="21"/>
        <v>7</v>
      </c>
    </row>
    <row r="225" spans="1:10" x14ac:dyDescent="0.2">
      <c r="A225" s="1">
        <v>46284.329930555556</v>
      </c>
      <c r="B225" t="s">
        <v>8</v>
      </c>
      <c r="C225" t="s">
        <v>261</v>
      </c>
      <c r="D225" t="s">
        <v>63</v>
      </c>
      <c r="E225" t="s">
        <v>2</v>
      </c>
      <c r="F225" t="s">
        <v>3</v>
      </c>
      <c r="G225">
        <v>1</v>
      </c>
      <c r="H225" s="12">
        <f t="shared" si="19"/>
        <v>46284</v>
      </c>
      <c r="I225" s="9">
        <f t="shared" si="20"/>
        <v>7</v>
      </c>
      <c r="J225" s="10">
        <f t="shared" si="21"/>
        <v>7</v>
      </c>
    </row>
    <row r="226" spans="1:10" x14ac:dyDescent="0.2">
      <c r="A226" s="1">
        <v>46284.353217592594</v>
      </c>
      <c r="B226" t="s">
        <v>4</v>
      </c>
      <c r="C226" t="s">
        <v>244</v>
      </c>
      <c r="D226" t="s">
        <v>61</v>
      </c>
      <c r="E226" t="s">
        <v>7</v>
      </c>
      <c r="F226" t="s">
        <v>3</v>
      </c>
      <c r="G226">
        <v>1</v>
      </c>
      <c r="H226" s="12">
        <f t="shared" si="19"/>
        <v>46284</v>
      </c>
      <c r="I226" s="9">
        <f t="shared" si="20"/>
        <v>7</v>
      </c>
      <c r="J226" s="10">
        <f t="shared" si="21"/>
        <v>8</v>
      </c>
    </row>
    <row r="227" spans="1:10" x14ac:dyDescent="0.2">
      <c r="A227" s="1">
        <v>46284.384131944447</v>
      </c>
      <c r="B227" t="s">
        <v>4</v>
      </c>
      <c r="C227" t="s">
        <v>262</v>
      </c>
      <c r="D227" t="s">
        <v>263</v>
      </c>
      <c r="E227" t="s">
        <v>7</v>
      </c>
      <c r="F227" t="s">
        <v>3</v>
      </c>
      <c r="G227">
        <v>1</v>
      </c>
      <c r="H227" s="12">
        <f t="shared" si="19"/>
        <v>46284</v>
      </c>
      <c r="I227" s="9">
        <f t="shared" si="20"/>
        <v>7</v>
      </c>
      <c r="J227" s="10">
        <f t="shared" si="21"/>
        <v>9</v>
      </c>
    </row>
    <row r="228" spans="1:10" x14ac:dyDescent="0.2">
      <c r="A228" s="1">
        <v>46284.384155092594</v>
      </c>
      <c r="B228" t="s">
        <v>8</v>
      </c>
      <c r="C228" t="s">
        <v>262</v>
      </c>
      <c r="D228" t="s">
        <v>263</v>
      </c>
      <c r="E228" t="s">
        <v>7</v>
      </c>
      <c r="F228" t="s">
        <v>3</v>
      </c>
      <c r="G228">
        <v>1</v>
      </c>
      <c r="H228" s="12">
        <f t="shared" si="19"/>
        <v>46284</v>
      </c>
      <c r="I228" s="9">
        <f t="shared" si="20"/>
        <v>7</v>
      </c>
      <c r="J228" s="10">
        <f t="shared" si="21"/>
        <v>9</v>
      </c>
    </row>
    <row r="229" spans="1:10" x14ac:dyDescent="0.2">
      <c r="A229" s="1">
        <v>46284.38490740741</v>
      </c>
      <c r="B229" t="s">
        <v>8</v>
      </c>
      <c r="C229" t="s">
        <v>264</v>
      </c>
      <c r="D229" t="s">
        <v>26</v>
      </c>
      <c r="E229" t="s">
        <v>7</v>
      </c>
      <c r="F229" t="s">
        <v>3</v>
      </c>
      <c r="G229">
        <v>1</v>
      </c>
      <c r="H229" s="12">
        <f t="shared" si="19"/>
        <v>46284</v>
      </c>
      <c r="I229" s="9">
        <f t="shared" si="20"/>
        <v>7</v>
      </c>
      <c r="J229" s="10">
        <f t="shared" si="21"/>
        <v>9</v>
      </c>
    </row>
    <row r="230" spans="1:10" x14ac:dyDescent="0.2">
      <c r="A230" s="1">
        <v>46284.385069444441</v>
      </c>
      <c r="B230" t="s">
        <v>77</v>
      </c>
      <c r="C230" t="s">
        <v>262</v>
      </c>
      <c r="D230" t="s">
        <v>263</v>
      </c>
      <c r="E230" t="s">
        <v>7</v>
      </c>
      <c r="F230" t="s">
        <v>3</v>
      </c>
      <c r="G230">
        <v>1</v>
      </c>
      <c r="H230" s="12">
        <f t="shared" si="19"/>
        <v>46284</v>
      </c>
      <c r="I230" s="9">
        <f t="shared" si="20"/>
        <v>7</v>
      </c>
      <c r="J230" s="10">
        <f t="shared" si="21"/>
        <v>9</v>
      </c>
    </row>
    <row r="231" spans="1:10" x14ac:dyDescent="0.2">
      <c r="A231" s="1">
        <v>46284.385960648149</v>
      </c>
      <c r="B231" t="s">
        <v>75</v>
      </c>
      <c r="C231" t="s">
        <v>262</v>
      </c>
      <c r="D231" t="s">
        <v>263</v>
      </c>
      <c r="E231" t="s">
        <v>7</v>
      </c>
      <c r="F231" t="s">
        <v>3</v>
      </c>
      <c r="G231">
        <v>1</v>
      </c>
      <c r="H231" s="12">
        <f t="shared" si="19"/>
        <v>46284</v>
      </c>
      <c r="I231" s="9">
        <f t="shared" si="20"/>
        <v>7</v>
      </c>
      <c r="J231" s="10">
        <f t="shared" si="21"/>
        <v>9</v>
      </c>
    </row>
    <row r="232" spans="1:10" x14ac:dyDescent="0.2">
      <c r="A232" s="1">
        <v>46284.386493055557</v>
      </c>
      <c r="B232" t="s">
        <v>9</v>
      </c>
      <c r="C232" t="s">
        <v>264</v>
      </c>
      <c r="D232" t="s">
        <v>26</v>
      </c>
      <c r="E232" t="s">
        <v>7</v>
      </c>
      <c r="F232" t="s">
        <v>3</v>
      </c>
      <c r="G232">
        <v>1</v>
      </c>
      <c r="H232" s="12">
        <f t="shared" si="19"/>
        <v>46284</v>
      </c>
      <c r="I232" s="9">
        <f t="shared" si="20"/>
        <v>7</v>
      </c>
      <c r="J232" s="10">
        <f t="shared" si="21"/>
        <v>9</v>
      </c>
    </row>
    <row r="233" spans="1:10" x14ac:dyDescent="0.2">
      <c r="A233" s="1">
        <v>46284.393310185187</v>
      </c>
      <c r="B233" t="s">
        <v>4</v>
      </c>
      <c r="C233" t="s">
        <v>265</v>
      </c>
      <c r="D233" t="s">
        <v>82</v>
      </c>
      <c r="E233" t="s">
        <v>72</v>
      </c>
      <c r="F233" t="s">
        <v>3</v>
      </c>
      <c r="G233">
        <v>1</v>
      </c>
      <c r="H233" s="12">
        <f t="shared" si="19"/>
        <v>46284</v>
      </c>
      <c r="I233" s="9">
        <f t="shared" si="20"/>
        <v>7</v>
      </c>
      <c r="J233" s="10">
        <f t="shared" si="21"/>
        <v>9</v>
      </c>
    </row>
    <row r="234" spans="1:10" x14ac:dyDescent="0.2">
      <c r="A234" s="1">
        <v>46284.39335648148</v>
      </c>
      <c r="B234" t="s">
        <v>8</v>
      </c>
      <c r="C234" t="s">
        <v>265</v>
      </c>
      <c r="D234" t="s">
        <v>82</v>
      </c>
      <c r="E234" t="s">
        <v>72</v>
      </c>
      <c r="F234" t="s">
        <v>3</v>
      </c>
      <c r="G234">
        <v>1</v>
      </c>
      <c r="H234" s="12">
        <f t="shared" si="19"/>
        <v>46284</v>
      </c>
      <c r="I234" s="9">
        <f t="shared" si="20"/>
        <v>7</v>
      </c>
      <c r="J234" s="10">
        <f t="shared" si="21"/>
        <v>9</v>
      </c>
    </row>
    <row r="235" spans="1:10" x14ac:dyDescent="0.2">
      <c r="A235" s="1">
        <v>46284.401631944442</v>
      </c>
      <c r="B235" t="s">
        <v>8</v>
      </c>
      <c r="C235" t="s">
        <v>244</v>
      </c>
      <c r="D235" t="s">
        <v>61</v>
      </c>
      <c r="E235" t="s">
        <v>7</v>
      </c>
      <c r="F235" t="s">
        <v>3</v>
      </c>
      <c r="G235">
        <v>1</v>
      </c>
      <c r="H235" s="12">
        <f t="shared" si="19"/>
        <v>46284</v>
      </c>
      <c r="I235" s="9">
        <f t="shared" si="20"/>
        <v>7</v>
      </c>
      <c r="J235" s="10">
        <f t="shared" si="21"/>
        <v>9</v>
      </c>
    </row>
    <row r="236" spans="1:10" x14ac:dyDescent="0.2">
      <c r="A236" s="1">
        <v>46284.481307870374</v>
      </c>
      <c r="B236" t="s">
        <v>4</v>
      </c>
      <c r="C236" t="s">
        <v>266</v>
      </c>
      <c r="D236" t="s">
        <v>15</v>
      </c>
      <c r="E236" t="s">
        <v>16</v>
      </c>
      <c r="F236" t="s">
        <v>3</v>
      </c>
      <c r="G236">
        <v>1</v>
      </c>
      <c r="H236" s="12">
        <f t="shared" si="19"/>
        <v>46284</v>
      </c>
      <c r="I236" s="9">
        <f t="shared" si="20"/>
        <v>7</v>
      </c>
      <c r="J236" s="10">
        <f t="shared" si="21"/>
        <v>11</v>
      </c>
    </row>
    <row r="237" spans="1:10" x14ac:dyDescent="0.2">
      <c r="A237" s="1">
        <v>46284.482939814814</v>
      </c>
      <c r="B237" t="s">
        <v>8</v>
      </c>
      <c r="C237" t="s">
        <v>264</v>
      </c>
      <c r="D237" t="s">
        <v>26</v>
      </c>
      <c r="E237" t="s">
        <v>7</v>
      </c>
      <c r="F237" t="s">
        <v>3</v>
      </c>
      <c r="G237">
        <v>1</v>
      </c>
      <c r="H237" s="12">
        <f t="shared" si="19"/>
        <v>46284</v>
      </c>
      <c r="I237" s="9">
        <f t="shared" si="20"/>
        <v>7</v>
      </c>
      <c r="J237" s="10">
        <f t="shared" si="21"/>
        <v>11</v>
      </c>
    </row>
    <row r="238" spans="1:10" x14ac:dyDescent="0.2">
      <c r="A238" s="1">
        <v>46284.498310185183</v>
      </c>
      <c r="B238" t="s">
        <v>4</v>
      </c>
      <c r="C238" t="s">
        <v>267</v>
      </c>
      <c r="D238" t="s">
        <v>6</v>
      </c>
      <c r="E238" t="s">
        <v>7</v>
      </c>
      <c r="F238" t="s">
        <v>3</v>
      </c>
      <c r="G238">
        <v>1</v>
      </c>
      <c r="H238" s="12">
        <f t="shared" si="19"/>
        <v>46284</v>
      </c>
      <c r="I238" s="9">
        <f t="shared" si="20"/>
        <v>7</v>
      </c>
      <c r="J238" s="10">
        <f t="shared" si="21"/>
        <v>11</v>
      </c>
    </row>
    <row r="239" spans="1:10" x14ac:dyDescent="0.2">
      <c r="A239" s="1">
        <v>46284.504953703705</v>
      </c>
      <c r="B239" t="s">
        <v>4</v>
      </c>
      <c r="C239" t="s">
        <v>115</v>
      </c>
      <c r="D239" t="s">
        <v>33</v>
      </c>
      <c r="E239" t="s">
        <v>7</v>
      </c>
      <c r="F239" t="s">
        <v>3</v>
      </c>
      <c r="G239">
        <v>1</v>
      </c>
      <c r="H239" s="12">
        <f t="shared" si="19"/>
        <v>46284</v>
      </c>
      <c r="I239" s="9">
        <f t="shared" si="20"/>
        <v>7</v>
      </c>
      <c r="J239" s="10">
        <f t="shared" si="21"/>
        <v>12</v>
      </c>
    </row>
    <row r="240" spans="1:10" x14ac:dyDescent="0.2">
      <c r="A240" s="1">
        <v>46284.505046296297</v>
      </c>
      <c r="B240" t="s">
        <v>8</v>
      </c>
      <c r="C240" t="s">
        <v>115</v>
      </c>
      <c r="D240" t="s">
        <v>33</v>
      </c>
      <c r="E240" t="s">
        <v>7</v>
      </c>
      <c r="F240" t="s">
        <v>3</v>
      </c>
      <c r="G240">
        <v>1</v>
      </c>
      <c r="H240" s="12">
        <f t="shared" si="19"/>
        <v>46284</v>
      </c>
      <c r="I240" s="9">
        <f t="shared" si="20"/>
        <v>7</v>
      </c>
      <c r="J240" s="10">
        <f t="shared" si="21"/>
        <v>12</v>
      </c>
    </row>
    <row r="241" spans="1:10" x14ac:dyDescent="0.2">
      <c r="A241" s="1">
        <v>46284.505671296298</v>
      </c>
      <c r="B241" t="s">
        <v>11</v>
      </c>
      <c r="C241" t="s">
        <v>143</v>
      </c>
      <c r="D241" t="s">
        <v>6</v>
      </c>
      <c r="E241" t="s">
        <v>7</v>
      </c>
      <c r="F241" t="s">
        <v>3</v>
      </c>
      <c r="G241">
        <v>1</v>
      </c>
      <c r="H241" s="12">
        <f t="shared" si="19"/>
        <v>46284</v>
      </c>
      <c r="I241" s="9">
        <f t="shared" si="20"/>
        <v>7</v>
      </c>
      <c r="J241" s="10">
        <f t="shared" si="21"/>
        <v>12</v>
      </c>
    </row>
    <row r="242" spans="1:10" x14ac:dyDescent="0.2">
      <c r="A242" s="1">
        <v>46284.511469907404</v>
      </c>
      <c r="B242" t="s">
        <v>4</v>
      </c>
      <c r="C242" t="s">
        <v>268</v>
      </c>
      <c r="D242" t="s">
        <v>269</v>
      </c>
      <c r="E242" t="s">
        <v>18</v>
      </c>
      <c r="F242" t="s">
        <v>3</v>
      </c>
      <c r="G242">
        <v>1</v>
      </c>
      <c r="H242" s="12">
        <f t="shared" si="19"/>
        <v>46284</v>
      </c>
      <c r="I242" s="9">
        <f t="shared" si="20"/>
        <v>7</v>
      </c>
      <c r="J242" s="10">
        <f t="shared" si="21"/>
        <v>12</v>
      </c>
    </row>
    <row r="243" spans="1:10" x14ac:dyDescent="0.2">
      <c r="A243" s="1">
        <v>46284.51158564815</v>
      </c>
      <c r="B243" t="s">
        <v>8</v>
      </c>
      <c r="C243" t="s">
        <v>268</v>
      </c>
      <c r="D243" t="s">
        <v>269</v>
      </c>
      <c r="E243" t="s">
        <v>18</v>
      </c>
      <c r="F243" t="s">
        <v>3</v>
      </c>
      <c r="G243">
        <v>1</v>
      </c>
      <c r="H243" s="12">
        <f t="shared" si="19"/>
        <v>46284</v>
      </c>
      <c r="I243" s="9">
        <f t="shared" si="20"/>
        <v>7</v>
      </c>
      <c r="J243" s="10">
        <f t="shared" si="21"/>
        <v>12</v>
      </c>
    </row>
    <row r="244" spans="1:10" x14ac:dyDescent="0.2">
      <c r="A244" s="1">
        <v>46284.515497685185</v>
      </c>
      <c r="B244" t="s">
        <v>11</v>
      </c>
      <c r="C244" t="s">
        <v>268</v>
      </c>
      <c r="D244" t="s">
        <v>269</v>
      </c>
      <c r="E244" t="s">
        <v>18</v>
      </c>
      <c r="F244" t="s">
        <v>3</v>
      </c>
      <c r="G244">
        <v>1</v>
      </c>
      <c r="H244" s="12">
        <f t="shared" si="19"/>
        <v>46284</v>
      </c>
      <c r="I244" s="9">
        <f t="shared" si="20"/>
        <v>7</v>
      </c>
      <c r="J244" s="10">
        <f t="shared" si="21"/>
        <v>12</v>
      </c>
    </row>
    <row r="245" spans="1:10" x14ac:dyDescent="0.2">
      <c r="A245" s="1">
        <v>46284.527962962966</v>
      </c>
      <c r="B245" t="s">
        <v>4</v>
      </c>
      <c r="C245" t="s">
        <v>94</v>
      </c>
      <c r="D245" t="s">
        <v>95</v>
      </c>
      <c r="E245" t="s">
        <v>96</v>
      </c>
      <c r="F245" t="s">
        <v>3</v>
      </c>
      <c r="G245">
        <v>1</v>
      </c>
      <c r="H245" s="12">
        <f t="shared" si="19"/>
        <v>46284</v>
      </c>
      <c r="I245" s="9">
        <f t="shared" si="20"/>
        <v>7</v>
      </c>
      <c r="J245" s="10">
        <f t="shared" si="21"/>
        <v>12</v>
      </c>
    </row>
    <row r="246" spans="1:10" x14ac:dyDescent="0.2">
      <c r="A246" s="1">
        <v>46284.538356481484</v>
      </c>
      <c r="B246" t="s">
        <v>8</v>
      </c>
      <c r="C246" t="s">
        <v>84</v>
      </c>
      <c r="D246" t="s">
        <v>6</v>
      </c>
      <c r="E246" t="s">
        <v>7</v>
      </c>
      <c r="F246" t="s">
        <v>3</v>
      </c>
      <c r="G246">
        <v>1</v>
      </c>
      <c r="H246" s="12">
        <f t="shared" ref="H246:H251" si="22">INT(A246)</f>
        <v>46284</v>
      </c>
      <c r="I246" s="9">
        <f t="shared" ref="I246:I251" si="23">WEEKDAY(A246)</f>
        <v>7</v>
      </c>
      <c r="J246" s="10">
        <f t="shared" ref="J246:J251" si="24">HOUR(A246)</f>
        <v>12</v>
      </c>
    </row>
    <row r="247" spans="1:10" x14ac:dyDescent="0.2">
      <c r="A247" s="1">
        <v>46284.546678240738</v>
      </c>
      <c r="B247" t="s">
        <v>141</v>
      </c>
      <c r="C247" t="s">
        <v>139</v>
      </c>
      <c r="D247" t="s">
        <v>29</v>
      </c>
      <c r="E247" t="s">
        <v>30</v>
      </c>
      <c r="F247" t="s">
        <v>3</v>
      </c>
      <c r="G247">
        <v>1</v>
      </c>
      <c r="H247" s="12">
        <f t="shared" si="22"/>
        <v>46284</v>
      </c>
      <c r="I247" s="9">
        <f t="shared" si="23"/>
        <v>7</v>
      </c>
      <c r="J247" s="10">
        <f t="shared" si="24"/>
        <v>13</v>
      </c>
    </row>
    <row r="248" spans="1:10" x14ac:dyDescent="0.2">
      <c r="A248" s="1">
        <v>46284.551898148151</v>
      </c>
      <c r="B248" t="s">
        <v>4</v>
      </c>
      <c r="C248" t="s">
        <v>270</v>
      </c>
      <c r="D248" t="s">
        <v>61</v>
      </c>
      <c r="E248" t="s">
        <v>7</v>
      </c>
      <c r="F248" t="s">
        <v>3</v>
      </c>
      <c r="G248">
        <v>1</v>
      </c>
      <c r="H248" s="12">
        <f t="shared" si="22"/>
        <v>46284</v>
      </c>
      <c r="I248" s="9">
        <f t="shared" si="23"/>
        <v>7</v>
      </c>
      <c r="J248" s="10">
        <f t="shared" si="24"/>
        <v>13</v>
      </c>
    </row>
    <row r="249" spans="1:10" x14ac:dyDescent="0.2">
      <c r="A249" s="1">
        <v>46284.576122685183</v>
      </c>
      <c r="B249" t="s">
        <v>4</v>
      </c>
      <c r="C249" t="s">
        <v>79</v>
      </c>
      <c r="D249" t="s">
        <v>26</v>
      </c>
      <c r="E249" t="s">
        <v>7</v>
      </c>
      <c r="F249" t="s">
        <v>3</v>
      </c>
      <c r="G249">
        <v>1</v>
      </c>
      <c r="H249" s="12">
        <f t="shared" si="22"/>
        <v>46284</v>
      </c>
      <c r="I249" s="9">
        <f t="shared" si="23"/>
        <v>7</v>
      </c>
      <c r="J249" s="10">
        <f t="shared" si="24"/>
        <v>13</v>
      </c>
    </row>
    <row r="250" spans="1:10" x14ac:dyDescent="0.2">
      <c r="A250" s="1">
        <v>46284.57880787037</v>
      </c>
      <c r="B250" t="s">
        <v>4</v>
      </c>
      <c r="C250" t="s">
        <v>271</v>
      </c>
      <c r="D250" t="s">
        <v>26</v>
      </c>
      <c r="E250" t="s">
        <v>7</v>
      </c>
      <c r="F250" t="s">
        <v>3</v>
      </c>
      <c r="G250">
        <v>1</v>
      </c>
      <c r="H250" s="12">
        <f t="shared" si="22"/>
        <v>46284</v>
      </c>
      <c r="I250" s="9">
        <f t="shared" si="23"/>
        <v>7</v>
      </c>
      <c r="J250" s="10">
        <f t="shared" si="24"/>
        <v>13</v>
      </c>
    </row>
    <row r="251" spans="1:10" x14ac:dyDescent="0.2">
      <c r="A251" s="1">
        <v>46284.578842592593</v>
      </c>
      <c r="B251" t="s">
        <v>8</v>
      </c>
      <c r="C251" t="s">
        <v>271</v>
      </c>
      <c r="D251" t="s">
        <v>26</v>
      </c>
      <c r="E251" t="s">
        <v>7</v>
      </c>
      <c r="F251" t="s">
        <v>3</v>
      </c>
      <c r="G251">
        <v>1</v>
      </c>
      <c r="H251" s="12">
        <f t="shared" si="22"/>
        <v>46284</v>
      </c>
      <c r="I251" s="9">
        <f t="shared" si="23"/>
        <v>7</v>
      </c>
      <c r="J251" s="10">
        <f t="shared" si="24"/>
        <v>13</v>
      </c>
    </row>
    <row r="252" spans="1:10" x14ac:dyDescent="0.2">
      <c r="A252" s="1">
        <v>46284.604074074072</v>
      </c>
      <c r="B252" t="s">
        <v>4</v>
      </c>
      <c r="C252" t="s">
        <v>83</v>
      </c>
      <c r="D252" t="s">
        <v>26</v>
      </c>
      <c r="E252" t="s">
        <v>7</v>
      </c>
      <c r="F252" t="s">
        <v>3</v>
      </c>
      <c r="G252">
        <v>1</v>
      </c>
      <c r="H252" s="12">
        <f t="shared" ref="H252:H315" si="25">INT(A252)</f>
        <v>46284</v>
      </c>
      <c r="I252" s="9">
        <f t="shared" ref="I252:I315" si="26">WEEKDAY(A252)</f>
        <v>7</v>
      </c>
      <c r="J252" s="10">
        <f t="shared" ref="J252:J315" si="27">HOUR(A252)</f>
        <v>14</v>
      </c>
    </row>
    <row r="253" spans="1:10" x14ac:dyDescent="0.2">
      <c r="A253" s="1">
        <v>46284.604328703703</v>
      </c>
      <c r="B253" t="s">
        <v>101</v>
      </c>
      <c r="C253" t="s">
        <v>83</v>
      </c>
      <c r="D253" t="s">
        <v>26</v>
      </c>
      <c r="E253" t="s">
        <v>7</v>
      </c>
      <c r="F253" t="s">
        <v>3</v>
      </c>
      <c r="G253">
        <v>1</v>
      </c>
      <c r="H253" s="12">
        <f t="shared" si="25"/>
        <v>46284</v>
      </c>
      <c r="I253" s="9">
        <f t="shared" si="26"/>
        <v>7</v>
      </c>
      <c r="J253" s="10">
        <f t="shared" si="27"/>
        <v>14</v>
      </c>
    </row>
    <row r="254" spans="1:10" x14ac:dyDescent="0.2">
      <c r="A254" s="1">
        <v>46284.62054398148</v>
      </c>
      <c r="B254" t="s">
        <v>141</v>
      </c>
      <c r="C254" t="s">
        <v>248</v>
      </c>
      <c r="D254" t="s">
        <v>249</v>
      </c>
      <c r="E254" t="s">
        <v>7</v>
      </c>
      <c r="F254" t="s">
        <v>3</v>
      </c>
      <c r="G254">
        <v>1</v>
      </c>
      <c r="H254" s="12">
        <f t="shared" si="25"/>
        <v>46284</v>
      </c>
      <c r="I254" s="9">
        <f t="shared" si="26"/>
        <v>7</v>
      </c>
      <c r="J254" s="10">
        <f t="shared" si="27"/>
        <v>14</v>
      </c>
    </row>
    <row r="255" spans="1:10" x14ac:dyDescent="0.2">
      <c r="A255" s="1">
        <v>46284.62604166667</v>
      </c>
      <c r="B255" t="s">
        <v>52</v>
      </c>
      <c r="C255" t="s">
        <v>148</v>
      </c>
      <c r="D255" t="s">
        <v>6</v>
      </c>
      <c r="E255" t="s">
        <v>7</v>
      </c>
      <c r="F255" t="s">
        <v>3</v>
      </c>
      <c r="G255">
        <v>1</v>
      </c>
      <c r="H255" s="12">
        <f t="shared" si="25"/>
        <v>46284</v>
      </c>
      <c r="I255" s="9">
        <f t="shared" si="26"/>
        <v>7</v>
      </c>
      <c r="J255" s="10">
        <f t="shared" si="27"/>
        <v>15</v>
      </c>
    </row>
    <row r="256" spans="1:10" x14ac:dyDescent="0.2">
      <c r="A256" s="1">
        <v>46284.628877314812</v>
      </c>
      <c r="B256" t="s">
        <v>4</v>
      </c>
      <c r="C256" t="s">
        <v>272</v>
      </c>
      <c r="D256" t="s">
        <v>61</v>
      </c>
      <c r="E256" t="s">
        <v>7</v>
      </c>
      <c r="F256" t="s">
        <v>3</v>
      </c>
      <c r="G256">
        <v>1</v>
      </c>
      <c r="H256" s="12">
        <f t="shared" si="25"/>
        <v>46284</v>
      </c>
      <c r="I256" s="9">
        <f t="shared" si="26"/>
        <v>7</v>
      </c>
      <c r="J256" s="10">
        <f t="shared" si="27"/>
        <v>15</v>
      </c>
    </row>
    <row r="257" spans="1:10" x14ac:dyDescent="0.2">
      <c r="A257" s="1">
        <v>46284.630335648151</v>
      </c>
      <c r="B257" t="s">
        <v>8</v>
      </c>
      <c r="C257" t="s">
        <v>272</v>
      </c>
      <c r="D257" t="s">
        <v>61</v>
      </c>
      <c r="E257" t="s">
        <v>7</v>
      </c>
      <c r="F257" t="s">
        <v>3</v>
      </c>
      <c r="G257">
        <v>1</v>
      </c>
      <c r="H257" s="12">
        <f t="shared" si="25"/>
        <v>46284</v>
      </c>
      <c r="I257" s="9">
        <f t="shared" si="26"/>
        <v>7</v>
      </c>
      <c r="J257" s="10">
        <f t="shared" si="27"/>
        <v>15</v>
      </c>
    </row>
    <row r="258" spans="1:10" x14ac:dyDescent="0.2">
      <c r="A258" s="1">
        <v>46284.631597222222</v>
      </c>
      <c r="B258" t="s">
        <v>9</v>
      </c>
      <c r="C258" t="s">
        <v>272</v>
      </c>
      <c r="D258" t="s">
        <v>61</v>
      </c>
      <c r="E258" t="s">
        <v>7</v>
      </c>
      <c r="F258" t="s">
        <v>3</v>
      </c>
      <c r="G258">
        <v>1</v>
      </c>
      <c r="H258" s="12">
        <f t="shared" si="25"/>
        <v>46284</v>
      </c>
      <c r="I258" s="9">
        <f t="shared" si="26"/>
        <v>7</v>
      </c>
      <c r="J258" s="10">
        <f t="shared" si="27"/>
        <v>15</v>
      </c>
    </row>
    <row r="259" spans="1:10" x14ac:dyDescent="0.2">
      <c r="A259" s="1">
        <v>46284.647152777776</v>
      </c>
      <c r="B259" t="s">
        <v>4</v>
      </c>
      <c r="C259" t="s">
        <v>140</v>
      </c>
      <c r="D259" t="s">
        <v>33</v>
      </c>
      <c r="E259" t="s">
        <v>7</v>
      </c>
      <c r="F259" t="s">
        <v>3</v>
      </c>
      <c r="G259">
        <v>1</v>
      </c>
      <c r="H259" s="12">
        <f t="shared" si="25"/>
        <v>46284</v>
      </c>
      <c r="I259" s="9">
        <f t="shared" si="26"/>
        <v>7</v>
      </c>
      <c r="J259" s="10">
        <f t="shared" si="27"/>
        <v>15</v>
      </c>
    </row>
    <row r="260" spans="1:10" x14ac:dyDescent="0.2">
      <c r="A260" s="1">
        <v>46284.647789351853</v>
      </c>
      <c r="B260" t="s">
        <v>8</v>
      </c>
      <c r="C260" t="s">
        <v>140</v>
      </c>
      <c r="D260" t="s">
        <v>33</v>
      </c>
      <c r="E260" t="s">
        <v>7</v>
      </c>
      <c r="F260" t="s">
        <v>3</v>
      </c>
      <c r="G260">
        <v>1</v>
      </c>
      <c r="H260" s="12">
        <f t="shared" si="25"/>
        <v>46284</v>
      </c>
      <c r="I260" s="9">
        <f t="shared" si="26"/>
        <v>7</v>
      </c>
      <c r="J260" s="10">
        <f t="shared" si="27"/>
        <v>15</v>
      </c>
    </row>
    <row r="261" spans="1:10" x14ac:dyDescent="0.2">
      <c r="A261" s="1">
        <v>46284.66165509259</v>
      </c>
      <c r="B261" t="s">
        <v>4</v>
      </c>
      <c r="C261" t="s">
        <v>94</v>
      </c>
      <c r="D261" t="s">
        <v>95</v>
      </c>
      <c r="E261" t="s">
        <v>96</v>
      </c>
      <c r="F261" t="s">
        <v>3</v>
      </c>
      <c r="G261">
        <v>1</v>
      </c>
      <c r="H261" s="12">
        <f t="shared" si="25"/>
        <v>46284</v>
      </c>
      <c r="I261" s="9">
        <f t="shared" si="26"/>
        <v>7</v>
      </c>
      <c r="J261" s="10">
        <f t="shared" si="27"/>
        <v>15</v>
      </c>
    </row>
    <row r="262" spans="1:10" x14ac:dyDescent="0.2">
      <c r="A262" s="1">
        <v>46284.664965277778</v>
      </c>
      <c r="B262" t="s">
        <v>8</v>
      </c>
      <c r="C262" t="s">
        <v>94</v>
      </c>
      <c r="D262" t="s">
        <v>95</v>
      </c>
      <c r="E262" t="s">
        <v>96</v>
      </c>
      <c r="F262" t="s">
        <v>3</v>
      </c>
      <c r="G262">
        <v>1</v>
      </c>
      <c r="H262" s="12">
        <f t="shared" si="25"/>
        <v>46284</v>
      </c>
      <c r="I262" s="9">
        <f t="shared" si="26"/>
        <v>7</v>
      </c>
      <c r="J262" s="10">
        <f t="shared" si="27"/>
        <v>15</v>
      </c>
    </row>
    <row r="263" spans="1:10" x14ac:dyDescent="0.2">
      <c r="A263" s="1">
        <v>46284.671180555553</v>
      </c>
      <c r="B263" t="s">
        <v>141</v>
      </c>
      <c r="C263" t="s">
        <v>148</v>
      </c>
      <c r="D263" t="s">
        <v>6</v>
      </c>
      <c r="E263" t="s">
        <v>7</v>
      </c>
      <c r="F263" t="s">
        <v>3</v>
      </c>
      <c r="G263">
        <v>1</v>
      </c>
      <c r="H263" s="12">
        <f t="shared" si="25"/>
        <v>46284</v>
      </c>
      <c r="I263" s="9">
        <f t="shared" si="26"/>
        <v>7</v>
      </c>
      <c r="J263" s="10">
        <f t="shared" si="27"/>
        <v>16</v>
      </c>
    </row>
    <row r="264" spans="1:10" x14ac:dyDescent="0.2">
      <c r="A264" s="1">
        <v>46284.673067129632</v>
      </c>
      <c r="B264" t="s">
        <v>19</v>
      </c>
      <c r="C264" t="s">
        <v>78</v>
      </c>
      <c r="D264" t="s">
        <v>22</v>
      </c>
      <c r="E264" t="s">
        <v>23</v>
      </c>
      <c r="F264" t="s">
        <v>24</v>
      </c>
      <c r="G264">
        <v>1</v>
      </c>
      <c r="H264" s="12">
        <f t="shared" si="25"/>
        <v>46284</v>
      </c>
      <c r="I264" s="9">
        <f t="shared" si="26"/>
        <v>7</v>
      </c>
      <c r="J264" s="10">
        <f t="shared" si="27"/>
        <v>16</v>
      </c>
    </row>
    <row r="265" spans="1:10" x14ac:dyDescent="0.2">
      <c r="A265" s="1">
        <v>46284.70925925926</v>
      </c>
      <c r="B265" t="s">
        <v>4</v>
      </c>
      <c r="C265" t="s">
        <v>143</v>
      </c>
      <c r="D265" t="s">
        <v>6</v>
      </c>
      <c r="E265" t="s">
        <v>7</v>
      </c>
      <c r="F265" t="s">
        <v>3</v>
      </c>
      <c r="G265">
        <v>1</v>
      </c>
      <c r="H265" s="12">
        <f t="shared" si="25"/>
        <v>46284</v>
      </c>
      <c r="I265" s="9">
        <f t="shared" si="26"/>
        <v>7</v>
      </c>
      <c r="J265" s="10">
        <f t="shared" si="27"/>
        <v>17</v>
      </c>
    </row>
    <row r="266" spans="1:10" x14ac:dyDescent="0.2">
      <c r="A266" s="1">
        <v>46284.709421296298</v>
      </c>
      <c r="B266" t="s">
        <v>8</v>
      </c>
      <c r="C266" t="s">
        <v>143</v>
      </c>
      <c r="D266" t="s">
        <v>6</v>
      </c>
      <c r="E266" t="s">
        <v>7</v>
      </c>
      <c r="F266" t="s">
        <v>3</v>
      </c>
      <c r="G266">
        <v>1</v>
      </c>
      <c r="H266" s="12">
        <f t="shared" si="25"/>
        <v>46284</v>
      </c>
      <c r="I266" s="9">
        <f t="shared" si="26"/>
        <v>7</v>
      </c>
      <c r="J266" s="10">
        <f t="shared" si="27"/>
        <v>17</v>
      </c>
    </row>
    <row r="267" spans="1:10" x14ac:dyDescent="0.2">
      <c r="A267" s="1">
        <v>46284.711886574078</v>
      </c>
      <c r="B267" t="s">
        <v>4</v>
      </c>
      <c r="C267" t="s">
        <v>273</v>
      </c>
      <c r="D267" t="s">
        <v>274</v>
      </c>
      <c r="E267" t="s">
        <v>192</v>
      </c>
      <c r="F267" t="s">
        <v>3</v>
      </c>
      <c r="G267">
        <v>1</v>
      </c>
      <c r="H267" s="12">
        <f t="shared" si="25"/>
        <v>46284</v>
      </c>
      <c r="I267" s="9">
        <f t="shared" si="26"/>
        <v>7</v>
      </c>
      <c r="J267" s="10">
        <f t="shared" si="27"/>
        <v>17</v>
      </c>
    </row>
    <row r="268" spans="1:10" x14ac:dyDescent="0.2">
      <c r="A268" s="1">
        <v>46284.73710648148</v>
      </c>
      <c r="B268" t="s">
        <v>8</v>
      </c>
      <c r="C268" t="s">
        <v>148</v>
      </c>
      <c r="D268" t="s">
        <v>6</v>
      </c>
      <c r="E268" t="s">
        <v>7</v>
      </c>
      <c r="F268" t="s">
        <v>3</v>
      </c>
      <c r="G268">
        <v>1</v>
      </c>
      <c r="H268" s="12">
        <f t="shared" si="25"/>
        <v>46284</v>
      </c>
      <c r="I268" s="9">
        <f t="shared" si="26"/>
        <v>7</v>
      </c>
      <c r="J268" s="10">
        <f t="shared" si="27"/>
        <v>17</v>
      </c>
    </row>
    <row r="269" spans="1:10" x14ac:dyDescent="0.2">
      <c r="A269" s="1">
        <v>46284.745810185188</v>
      </c>
      <c r="B269" t="s">
        <v>4</v>
      </c>
      <c r="C269" t="s">
        <v>275</v>
      </c>
      <c r="D269" t="s">
        <v>269</v>
      </c>
      <c r="E269" t="s">
        <v>18</v>
      </c>
      <c r="F269" t="s">
        <v>3</v>
      </c>
      <c r="G269">
        <v>1</v>
      </c>
      <c r="H269" s="12">
        <f t="shared" si="25"/>
        <v>46284</v>
      </c>
      <c r="I269" s="9">
        <f t="shared" si="26"/>
        <v>7</v>
      </c>
      <c r="J269" s="10">
        <f t="shared" si="27"/>
        <v>17</v>
      </c>
    </row>
    <row r="270" spans="1:10" x14ac:dyDescent="0.2">
      <c r="A270" s="1">
        <v>46284.747199074074</v>
      </c>
      <c r="B270" t="s">
        <v>8</v>
      </c>
      <c r="C270" t="s">
        <v>276</v>
      </c>
      <c r="D270" t="s">
        <v>201</v>
      </c>
      <c r="E270" t="s">
        <v>7</v>
      </c>
      <c r="F270" t="s">
        <v>3</v>
      </c>
      <c r="G270">
        <v>1</v>
      </c>
      <c r="H270" s="12">
        <f t="shared" si="25"/>
        <v>46284</v>
      </c>
      <c r="I270" s="9">
        <f t="shared" si="26"/>
        <v>7</v>
      </c>
      <c r="J270" s="10">
        <f t="shared" si="27"/>
        <v>17</v>
      </c>
    </row>
    <row r="271" spans="1:10" x14ac:dyDescent="0.2">
      <c r="A271" s="1">
        <v>46284.748344907406</v>
      </c>
      <c r="B271" t="s">
        <v>141</v>
      </c>
      <c r="C271" t="s">
        <v>276</v>
      </c>
      <c r="D271" t="s">
        <v>201</v>
      </c>
      <c r="E271" t="s">
        <v>7</v>
      </c>
      <c r="F271" t="s">
        <v>3</v>
      </c>
      <c r="G271">
        <v>1</v>
      </c>
      <c r="H271" s="12">
        <f t="shared" si="25"/>
        <v>46284</v>
      </c>
      <c r="I271" s="9">
        <f t="shared" si="26"/>
        <v>7</v>
      </c>
      <c r="J271" s="10">
        <f t="shared" si="27"/>
        <v>17</v>
      </c>
    </row>
    <row r="272" spans="1:10" x14ac:dyDescent="0.2">
      <c r="A272" s="1">
        <v>46284.758333333331</v>
      </c>
      <c r="B272" t="s">
        <v>4</v>
      </c>
      <c r="C272" t="s">
        <v>91</v>
      </c>
      <c r="D272" t="s">
        <v>26</v>
      </c>
      <c r="E272" t="s">
        <v>7</v>
      </c>
      <c r="F272" t="s">
        <v>3</v>
      </c>
      <c r="G272">
        <v>1</v>
      </c>
      <c r="H272" s="12">
        <f t="shared" si="25"/>
        <v>46284</v>
      </c>
      <c r="I272" s="9">
        <f t="shared" si="26"/>
        <v>7</v>
      </c>
      <c r="J272" s="10">
        <f t="shared" si="27"/>
        <v>18</v>
      </c>
    </row>
    <row r="273" spans="1:10" x14ac:dyDescent="0.2">
      <c r="A273" s="1">
        <v>46284.758368055554</v>
      </c>
      <c r="B273" t="s">
        <v>8</v>
      </c>
      <c r="C273" t="s">
        <v>91</v>
      </c>
      <c r="D273" t="s">
        <v>26</v>
      </c>
      <c r="E273" t="s">
        <v>7</v>
      </c>
      <c r="F273" t="s">
        <v>3</v>
      </c>
      <c r="G273">
        <v>1</v>
      </c>
      <c r="H273" s="12">
        <f t="shared" si="25"/>
        <v>46284</v>
      </c>
      <c r="I273" s="9">
        <f t="shared" si="26"/>
        <v>7</v>
      </c>
      <c r="J273" s="10">
        <f t="shared" si="27"/>
        <v>18</v>
      </c>
    </row>
    <row r="274" spans="1:10" x14ac:dyDescent="0.2">
      <c r="A274" s="1">
        <v>46284.77820601852</v>
      </c>
      <c r="B274" t="s">
        <v>141</v>
      </c>
      <c r="C274" t="s">
        <v>157</v>
      </c>
      <c r="D274" t="s">
        <v>6</v>
      </c>
      <c r="E274" t="s">
        <v>7</v>
      </c>
      <c r="F274" t="s">
        <v>3</v>
      </c>
      <c r="G274">
        <v>1</v>
      </c>
      <c r="H274" s="12">
        <f t="shared" si="25"/>
        <v>46284</v>
      </c>
      <c r="I274" s="9">
        <f t="shared" si="26"/>
        <v>7</v>
      </c>
      <c r="J274" s="10">
        <f t="shared" si="27"/>
        <v>18</v>
      </c>
    </row>
    <row r="275" spans="1:10" x14ac:dyDescent="0.2">
      <c r="A275" s="1">
        <v>46284.781863425924</v>
      </c>
      <c r="B275" t="s">
        <v>4</v>
      </c>
      <c r="C275" t="s">
        <v>277</v>
      </c>
      <c r="D275" t="s">
        <v>6</v>
      </c>
      <c r="E275" t="s">
        <v>7</v>
      </c>
      <c r="F275" t="s">
        <v>3</v>
      </c>
      <c r="G275">
        <v>1</v>
      </c>
      <c r="H275" s="12">
        <f t="shared" si="25"/>
        <v>46284</v>
      </c>
      <c r="I275" s="9">
        <f t="shared" si="26"/>
        <v>7</v>
      </c>
      <c r="J275" s="10">
        <f t="shared" si="27"/>
        <v>18</v>
      </c>
    </row>
    <row r="276" spans="1:10" x14ac:dyDescent="0.2">
      <c r="A276" s="1">
        <v>46284.789675925924</v>
      </c>
      <c r="B276" t="s">
        <v>8</v>
      </c>
      <c r="C276" t="s">
        <v>251</v>
      </c>
      <c r="D276" t="s">
        <v>82</v>
      </c>
      <c r="E276" t="s">
        <v>72</v>
      </c>
      <c r="F276" t="s">
        <v>3</v>
      </c>
      <c r="G276">
        <v>1</v>
      </c>
      <c r="H276" s="12">
        <f t="shared" si="25"/>
        <v>46284</v>
      </c>
      <c r="I276" s="9">
        <f t="shared" si="26"/>
        <v>7</v>
      </c>
      <c r="J276" s="10">
        <f t="shared" si="27"/>
        <v>18</v>
      </c>
    </row>
    <row r="277" spans="1:10" x14ac:dyDescent="0.2">
      <c r="A277" s="1">
        <v>46284.789849537039</v>
      </c>
      <c r="B277" t="s">
        <v>141</v>
      </c>
      <c r="C277" t="s">
        <v>251</v>
      </c>
      <c r="D277" t="s">
        <v>82</v>
      </c>
      <c r="E277" t="s">
        <v>72</v>
      </c>
      <c r="F277" t="s">
        <v>3</v>
      </c>
      <c r="G277">
        <v>1</v>
      </c>
      <c r="H277" s="12">
        <f t="shared" si="25"/>
        <v>46284</v>
      </c>
      <c r="I277" s="9">
        <f t="shared" si="26"/>
        <v>7</v>
      </c>
      <c r="J277" s="10">
        <f t="shared" si="27"/>
        <v>18</v>
      </c>
    </row>
    <row r="278" spans="1:10" x14ac:dyDescent="0.2">
      <c r="A278" s="1">
        <v>46284.795092592591</v>
      </c>
      <c r="B278" t="s">
        <v>4</v>
      </c>
      <c r="C278" t="s">
        <v>278</v>
      </c>
      <c r="D278" t="s">
        <v>26</v>
      </c>
      <c r="E278" t="s">
        <v>7</v>
      </c>
      <c r="F278" t="s">
        <v>3</v>
      </c>
      <c r="G278">
        <v>1</v>
      </c>
      <c r="H278" s="12">
        <f t="shared" si="25"/>
        <v>46284</v>
      </c>
      <c r="I278" s="9">
        <f t="shared" si="26"/>
        <v>7</v>
      </c>
      <c r="J278" s="10">
        <f t="shared" si="27"/>
        <v>19</v>
      </c>
    </row>
    <row r="279" spans="1:10" x14ac:dyDescent="0.2">
      <c r="A279" s="1">
        <v>46284.830671296295</v>
      </c>
      <c r="B279" t="s">
        <v>4</v>
      </c>
      <c r="C279" t="s">
        <v>5</v>
      </c>
      <c r="D279" t="s">
        <v>129</v>
      </c>
      <c r="E279" t="s">
        <v>7</v>
      </c>
      <c r="F279" t="s">
        <v>3</v>
      </c>
      <c r="G279">
        <v>1</v>
      </c>
      <c r="H279" s="12">
        <f t="shared" si="25"/>
        <v>46284</v>
      </c>
      <c r="I279" s="9">
        <f t="shared" si="26"/>
        <v>7</v>
      </c>
      <c r="J279" s="10">
        <f t="shared" si="27"/>
        <v>19</v>
      </c>
    </row>
    <row r="280" spans="1:10" x14ac:dyDescent="0.2">
      <c r="A280" s="1">
        <v>46284.85224537037</v>
      </c>
      <c r="B280" t="s">
        <v>101</v>
      </c>
      <c r="C280" t="s">
        <v>32</v>
      </c>
      <c r="D280" t="s">
        <v>33</v>
      </c>
      <c r="E280" t="s">
        <v>7</v>
      </c>
      <c r="F280" t="s">
        <v>3</v>
      </c>
      <c r="G280">
        <v>1</v>
      </c>
      <c r="H280" s="12">
        <f t="shared" si="25"/>
        <v>46284</v>
      </c>
      <c r="I280" s="9">
        <f t="shared" si="26"/>
        <v>7</v>
      </c>
      <c r="J280" s="10">
        <f t="shared" si="27"/>
        <v>20</v>
      </c>
    </row>
    <row r="281" spans="1:10" x14ac:dyDescent="0.2">
      <c r="A281" s="1">
        <v>46284.869953703703</v>
      </c>
      <c r="B281" t="s">
        <v>4</v>
      </c>
      <c r="C281" t="s">
        <v>252</v>
      </c>
      <c r="D281" t="s">
        <v>253</v>
      </c>
      <c r="E281" t="s">
        <v>30</v>
      </c>
      <c r="F281" t="s">
        <v>3</v>
      </c>
      <c r="G281">
        <v>1</v>
      </c>
      <c r="H281" s="12">
        <f t="shared" si="25"/>
        <v>46284</v>
      </c>
      <c r="I281" s="9">
        <f t="shared" si="26"/>
        <v>7</v>
      </c>
      <c r="J281" s="10">
        <f t="shared" si="27"/>
        <v>20</v>
      </c>
    </row>
    <row r="282" spans="1:10" x14ac:dyDescent="0.2">
      <c r="A282" s="1">
        <v>46284.870011574072</v>
      </c>
      <c r="B282" t="s">
        <v>8</v>
      </c>
      <c r="C282" t="s">
        <v>252</v>
      </c>
      <c r="D282" t="s">
        <v>253</v>
      </c>
      <c r="E282" t="s">
        <v>30</v>
      </c>
      <c r="F282" t="s">
        <v>3</v>
      </c>
      <c r="G282">
        <v>1</v>
      </c>
      <c r="H282" s="12">
        <f t="shared" si="25"/>
        <v>46284</v>
      </c>
      <c r="I282" s="9">
        <f t="shared" si="26"/>
        <v>7</v>
      </c>
      <c r="J282" s="10">
        <f t="shared" si="27"/>
        <v>20</v>
      </c>
    </row>
    <row r="283" spans="1:10" x14ac:dyDescent="0.2">
      <c r="A283" s="1">
        <v>46284.873310185183</v>
      </c>
      <c r="B283" t="s">
        <v>11</v>
      </c>
      <c r="C283" t="s">
        <v>279</v>
      </c>
      <c r="D283" t="s">
        <v>33</v>
      </c>
      <c r="E283" t="s">
        <v>7</v>
      </c>
      <c r="F283" t="s">
        <v>3</v>
      </c>
      <c r="G283">
        <v>1</v>
      </c>
      <c r="H283" s="12">
        <f t="shared" si="25"/>
        <v>46284</v>
      </c>
      <c r="I283" s="9">
        <f t="shared" si="26"/>
        <v>7</v>
      </c>
      <c r="J283" s="10">
        <f t="shared" si="27"/>
        <v>20</v>
      </c>
    </row>
    <row r="284" spans="1:10" x14ac:dyDescent="0.2">
      <c r="A284" s="1">
        <v>46284.874490740738</v>
      </c>
      <c r="B284" t="s">
        <v>9</v>
      </c>
      <c r="C284" t="s">
        <v>279</v>
      </c>
      <c r="D284" t="s">
        <v>33</v>
      </c>
      <c r="E284" t="s">
        <v>7</v>
      </c>
      <c r="F284" t="s">
        <v>3</v>
      </c>
      <c r="G284">
        <v>1</v>
      </c>
      <c r="H284" s="12">
        <f t="shared" si="25"/>
        <v>46284</v>
      </c>
      <c r="I284" s="9">
        <f t="shared" si="26"/>
        <v>7</v>
      </c>
      <c r="J284" s="10">
        <f t="shared" si="27"/>
        <v>20</v>
      </c>
    </row>
    <row r="285" spans="1:10" x14ac:dyDescent="0.2">
      <c r="A285" s="1">
        <v>46284.877962962964</v>
      </c>
      <c r="B285" t="s">
        <v>4</v>
      </c>
      <c r="C285" t="s">
        <v>217</v>
      </c>
      <c r="D285" t="s">
        <v>61</v>
      </c>
      <c r="E285" t="s">
        <v>7</v>
      </c>
      <c r="F285" t="s">
        <v>3</v>
      </c>
      <c r="G285">
        <v>1</v>
      </c>
      <c r="H285" s="12">
        <f t="shared" si="25"/>
        <v>46284</v>
      </c>
      <c r="I285" s="9">
        <f t="shared" si="26"/>
        <v>7</v>
      </c>
      <c r="J285" s="10">
        <f t="shared" si="27"/>
        <v>21</v>
      </c>
    </row>
    <row r="286" spans="1:10" x14ac:dyDescent="0.2">
      <c r="A286" s="1">
        <v>46284.877986111111</v>
      </c>
      <c r="B286" t="s">
        <v>8</v>
      </c>
      <c r="C286" t="s">
        <v>217</v>
      </c>
      <c r="D286" t="s">
        <v>61</v>
      </c>
      <c r="E286" t="s">
        <v>7</v>
      </c>
      <c r="F286" t="s">
        <v>3</v>
      </c>
      <c r="G286">
        <v>1</v>
      </c>
      <c r="H286" s="12">
        <f t="shared" si="25"/>
        <v>46284</v>
      </c>
      <c r="I286" s="9">
        <f t="shared" si="26"/>
        <v>7</v>
      </c>
      <c r="J286" s="10">
        <f t="shared" si="27"/>
        <v>21</v>
      </c>
    </row>
    <row r="287" spans="1:10" x14ac:dyDescent="0.2">
      <c r="A287" s="1">
        <v>46284.911215277774</v>
      </c>
      <c r="B287" t="s">
        <v>101</v>
      </c>
      <c r="C287" t="s">
        <v>280</v>
      </c>
      <c r="D287" t="s">
        <v>169</v>
      </c>
      <c r="E287" t="s">
        <v>170</v>
      </c>
      <c r="F287" t="s">
        <v>3</v>
      </c>
      <c r="G287">
        <v>1</v>
      </c>
      <c r="H287" s="12">
        <f t="shared" si="25"/>
        <v>46284</v>
      </c>
      <c r="I287" s="9">
        <f t="shared" si="26"/>
        <v>7</v>
      </c>
      <c r="J287" s="10">
        <f t="shared" si="27"/>
        <v>21</v>
      </c>
    </row>
    <row r="288" spans="1:10" x14ac:dyDescent="0.2">
      <c r="A288" s="1">
        <v>46284.911921296298</v>
      </c>
      <c r="B288" t="s">
        <v>101</v>
      </c>
      <c r="C288" t="s">
        <v>281</v>
      </c>
      <c r="D288" t="s">
        <v>169</v>
      </c>
      <c r="E288" t="s">
        <v>170</v>
      </c>
      <c r="F288" t="s">
        <v>3</v>
      </c>
      <c r="G288">
        <v>1</v>
      </c>
      <c r="H288" s="12">
        <f t="shared" si="25"/>
        <v>46284</v>
      </c>
      <c r="I288" s="9">
        <f t="shared" si="26"/>
        <v>7</v>
      </c>
      <c r="J288" s="10">
        <f t="shared" si="27"/>
        <v>21</v>
      </c>
    </row>
    <row r="289" spans="1:10" x14ac:dyDescent="0.2">
      <c r="A289" s="1">
        <v>46284.936215277776</v>
      </c>
      <c r="B289" t="s">
        <v>4</v>
      </c>
      <c r="C289" t="s">
        <v>68</v>
      </c>
      <c r="D289" t="s">
        <v>69</v>
      </c>
      <c r="E289" t="s">
        <v>7</v>
      </c>
      <c r="F289" t="s">
        <v>3</v>
      </c>
      <c r="G289">
        <v>1</v>
      </c>
      <c r="H289" s="12">
        <f t="shared" si="25"/>
        <v>46284</v>
      </c>
      <c r="I289" s="9">
        <f t="shared" si="26"/>
        <v>7</v>
      </c>
      <c r="J289" s="10">
        <f t="shared" si="27"/>
        <v>22</v>
      </c>
    </row>
    <row r="290" spans="1:10" x14ac:dyDescent="0.2">
      <c r="A290" s="1">
        <v>46284.93644675926</v>
      </c>
      <c r="B290" t="s">
        <v>8</v>
      </c>
      <c r="C290" t="s">
        <v>68</v>
      </c>
      <c r="D290" t="s">
        <v>69</v>
      </c>
      <c r="E290" t="s">
        <v>7</v>
      </c>
      <c r="F290" t="s">
        <v>3</v>
      </c>
      <c r="G290">
        <v>1</v>
      </c>
      <c r="H290" s="12">
        <f t="shared" si="25"/>
        <v>46284</v>
      </c>
      <c r="I290" s="9">
        <f t="shared" si="26"/>
        <v>7</v>
      </c>
      <c r="J290" s="10">
        <f t="shared" si="27"/>
        <v>22</v>
      </c>
    </row>
    <row r="291" spans="1:10" x14ac:dyDescent="0.2">
      <c r="A291" s="1">
        <v>46284.936643518522</v>
      </c>
      <c r="B291" t="s">
        <v>11</v>
      </c>
      <c r="C291" t="s">
        <v>68</v>
      </c>
      <c r="D291" t="s">
        <v>69</v>
      </c>
      <c r="E291" t="s">
        <v>7</v>
      </c>
      <c r="F291" t="s">
        <v>3</v>
      </c>
      <c r="G291">
        <v>1</v>
      </c>
      <c r="H291" s="12">
        <f t="shared" si="25"/>
        <v>46284</v>
      </c>
      <c r="I291" s="9">
        <f t="shared" si="26"/>
        <v>7</v>
      </c>
      <c r="J291" s="10">
        <f t="shared" si="27"/>
        <v>22</v>
      </c>
    </row>
    <row r="292" spans="1:10" x14ac:dyDescent="0.2">
      <c r="A292" s="1">
        <v>46284.937407407408</v>
      </c>
      <c r="B292" t="s">
        <v>75</v>
      </c>
      <c r="C292" t="s">
        <v>68</v>
      </c>
      <c r="D292" t="s">
        <v>69</v>
      </c>
      <c r="E292" t="s">
        <v>7</v>
      </c>
      <c r="F292" t="s">
        <v>3</v>
      </c>
      <c r="G292">
        <v>1</v>
      </c>
      <c r="H292" s="12">
        <f t="shared" si="25"/>
        <v>46284</v>
      </c>
      <c r="I292" s="9">
        <f t="shared" si="26"/>
        <v>7</v>
      </c>
      <c r="J292" s="10">
        <f t="shared" si="27"/>
        <v>22</v>
      </c>
    </row>
    <row r="293" spans="1:10" x14ac:dyDescent="0.2">
      <c r="A293" s="1">
        <v>46284.984756944446</v>
      </c>
      <c r="B293" t="s">
        <v>4</v>
      </c>
      <c r="C293" t="s">
        <v>252</v>
      </c>
      <c r="D293" t="s">
        <v>253</v>
      </c>
      <c r="E293" t="s">
        <v>30</v>
      </c>
      <c r="F293" t="s">
        <v>3</v>
      </c>
      <c r="G293">
        <v>1</v>
      </c>
      <c r="H293" s="12">
        <f t="shared" si="25"/>
        <v>46284</v>
      </c>
      <c r="I293" s="9">
        <f t="shared" si="26"/>
        <v>7</v>
      </c>
      <c r="J293" s="10">
        <f t="shared" si="27"/>
        <v>23</v>
      </c>
    </row>
    <row r="294" spans="1:10" x14ac:dyDescent="0.2">
      <c r="A294" s="1">
        <v>46285.009027777778</v>
      </c>
      <c r="B294" t="s">
        <v>282</v>
      </c>
      <c r="C294" t="s">
        <v>283</v>
      </c>
      <c r="D294" t="s">
        <v>63</v>
      </c>
      <c r="E294" t="s">
        <v>2</v>
      </c>
      <c r="F294" t="s">
        <v>3</v>
      </c>
      <c r="G294">
        <v>1</v>
      </c>
      <c r="H294" s="12">
        <f t="shared" si="25"/>
        <v>46285</v>
      </c>
      <c r="I294" s="9">
        <f t="shared" si="26"/>
        <v>1</v>
      </c>
      <c r="J294" s="10">
        <f t="shared" si="27"/>
        <v>0</v>
      </c>
    </row>
    <row r="295" spans="1:10" x14ac:dyDescent="0.2">
      <c r="A295" s="1">
        <v>46285.083831018521</v>
      </c>
      <c r="B295" t="s">
        <v>4</v>
      </c>
      <c r="C295" t="s">
        <v>284</v>
      </c>
      <c r="D295" t="s">
        <v>6</v>
      </c>
      <c r="E295" t="s">
        <v>7</v>
      </c>
      <c r="F295" t="s">
        <v>3</v>
      </c>
      <c r="G295">
        <v>1</v>
      </c>
      <c r="H295" s="12">
        <f t="shared" si="25"/>
        <v>46285</v>
      </c>
      <c r="I295" s="9">
        <f t="shared" si="26"/>
        <v>1</v>
      </c>
      <c r="J295" s="10">
        <f t="shared" si="27"/>
        <v>2</v>
      </c>
    </row>
    <row r="296" spans="1:10" x14ac:dyDescent="0.2">
      <c r="A296" s="1">
        <v>46285.091516203705</v>
      </c>
      <c r="B296" t="s">
        <v>4</v>
      </c>
      <c r="C296" t="s">
        <v>285</v>
      </c>
      <c r="D296" t="s">
        <v>6</v>
      </c>
      <c r="E296" t="s">
        <v>7</v>
      </c>
      <c r="F296" t="s">
        <v>3</v>
      </c>
      <c r="G296">
        <v>1</v>
      </c>
      <c r="H296" s="12">
        <f t="shared" si="25"/>
        <v>46285</v>
      </c>
      <c r="I296" s="9">
        <f t="shared" si="26"/>
        <v>1</v>
      </c>
      <c r="J296" s="10">
        <f t="shared" si="27"/>
        <v>2</v>
      </c>
    </row>
    <row r="297" spans="1:10" x14ac:dyDescent="0.2">
      <c r="A297" s="1">
        <v>46285.125173611108</v>
      </c>
      <c r="B297" t="s">
        <v>0</v>
      </c>
      <c r="C297" t="s">
        <v>153</v>
      </c>
      <c r="D297" t="s">
        <v>63</v>
      </c>
      <c r="E297" t="s">
        <v>2</v>
      </c>
      <c r="F297" t="s">
        <v>3</v>
      </c>
      <c r="G297">
        <v>1</v>
      </c>
      <c r="H297" s="12">
        <f t="shared" si="25"/>
        <v>46285</v>
      </c>
      <c r="I297" s="9">
        <f t="shared" si="26"/>
        <v>1</v>
      </c>
      <c r="J297" s="10">
        <f t="shared" si="27"/>
        <v>3</v>
      </c>
    </row>
    <row r="298" spans="1:10" x14ac:dyDescent="0.2">
      <c r="A298" s="1">
        <v>46285.226643518516</v>
      </c>
      <c r="B298" t="s">
        <v>4</v>
      </c>
      <c r="C298" t="s">
        <v>123</v>
      </c>
      <c r="D298" t="s">
        <v>6</v>
      </c>
      <c r="E298" t="s">
        <v>7</v>
      </c>
      <c r="F298" t="s">
        <v>3</v>
      </c>
      <c r="G298">
        <v>1</v>
      </c>
      <c r="H298" s="12">
        <f t="shared" si="25"/>
        <v>46285</v>
      </c>
      <c r="I298" s="9">
        <f t="shared" si="26"/>
        <v>1</v>
      </c>
      <c r="J298" s="10">
        <f t="shared" si="27"/>
        <v>5</v>
      </c>
    </row>
    <row r="299" spans="1:10" x14ac:dyDescent="0.2">
      <c r="A299" s="1">
        <v>46285.226863425924</v>
      </c>
      <c r="B299" t="s">
        <v>8</v>
      </c>
      <c r="C299" t="s">
        <v>123</v>
      </c>
      <c r="D299" t="s">
        <v>6</v>
      </c>
      <c r="E299" t="s">
        <v>7</v>
      </c>
      <c r="F299" t="s">
        <v>3</v>
      </c>
      <c r="G299">
        <v>1</v>
      </c>
      <c r="H299" s="12">
        <f t="shared" si="25"/>
        <v>46285</v>
      </c>
      <c r="I299" s="9">
        <f t="shared" si="26"/>
        <v>1</v>
      </c>
      <c r="J299" s="10">
        <f t="shared" si="27"/>
        <v>5</v>
      </c>
    </row>
    <row r="300" spans="1:10" x14ac:dyDescent="0.2">
      <c r="A300" s="1">
        <v>46285.22928240741</v>
      </c>
      <c r="B300" t="s">
        <v>141</v>
      </c>
      <c r="C300" t="s">
        <v>123</v>
      </c>
      <c r="D300" t="s">
        <v>6</v>
      </c>
      <c r="E300" t="s">
        <v>7</v>
      </c>
      <c r="F300" t="s">
        <v>3</v>
      </c>
      <c r="G300">
        <v>1</v>
      </c>
      <c r="H300" s="12">
        <f t="shared" si="25"/>
        <v>46285</v>
      </c>
      <c r="I300" s="9">
        <f t="shared" si="26"/>
        <v>1</v>
      </c>
      <c r="J300" s="10">
        <f t="shared" si="27"/>
        <v>5</v>
      </c>
    </row>
    <row r="301" spans="1:10" x14ac:dyDescent="0.2">
      <c r="A301" s="1">
        <v>46285.348437499997</v>
      </c>
      <c r="B301" t="s">
        <v>8</v>
      </c>
      <c r="C301" t="s">
        <v>286</v>
      </c>
      <c r="D301" t="s">
        <v>63</v>
      </c>
      <c r="E301" t="s">
        <v>2</v>
      </c>
      <c r="F301" t="s">
        <v>3</v>
      </c>
      <c r="G301">
        <v>1</v>
      </c>
      <c r="H301" s="12">
        <f t="shared" si="25"/>
        <v>46285</v>
      </c>
      <c r="I301" s="9">
        <f t="shared" si="26"/>
        <v>1</v>
      </c>
      <c r="J301" s="10">
        <f t="shared" si="27"/>
        <v>8</v>
      </c>
    </row>
    <row r="302" spans="1:10" x14ac:dyDescent="0.2">
      <c r="A302" s="1">
        <v>46285.427858796298</v>
      </c>
      <c r="B302" t="s">
        <v>11</v>
      </c>
      <c r="C302" t="s">
        <v>287</v>
      </c>
      <c r="D302" t="s">
        <v>288</v>
      </c>
      <c r="E302">
        <v>10</v>
      </c>
      <c r="F302" t="s">
        <v>289</v>
      </c>
      <c r="G302">
        <v>1</v>
      </c>
      <c r="H302" s="12">
        <f t="shared" si="25"/>
        <v>46285</v>
      </c>
      <c r="I302" s="9">
        <f t="shared" si="26"/>
        <v>1</v>
      </c>
      <c r="J302" s="10">
        <f t="shared" si="27"/>
        <v>10</v>
      </c>
    </row>
    <row r="303" spans="1:10" x14ac:dyDescent="0.2">
      <c r="A303" s="1">
        <v>46285.438333333332</v>
      </c>
      <c r="B303" t="s">
        <v>4</v>
      </c>
      <c r="C303" t="s">
        <v>115</v>
      </c>
      <c r="D303" t="s">
        <v>33</v>
      </c>
      <c r="E303" t="s">
        <v>7</v>
      </c>
      <c r="F303" t="s">
        <v>3</v>
      </c>
      <c r="G303">
        <v>1</v>
      </c>
      <c r="H303" s="12">
        <f t="shared" si="25"/>
        <v>46285</v>
      </c>
      <c r="I303" s="9">
        <f t="shared" si="26"/>
        <v>1</v>
      </c>
      <c r="J303" s="10">
        <f t="shared" si="27"/>
        <v>10</v>
      </c>
    </row>
    <row r="304" spans="1:10" x14ac:dyDescent="0.2">
      <c r="A304" s="1">
        <v>46285.441134259258</v>
      </c>
      <c r="B304" t="s">
        <v>8</v>
      </c>
      <c r="C304" t="s">
        <v>83</v>
      </c>
      <c r="D304" t="s">
        <v>26</v>
      </c>
      <c r="E304" t="s">
        <v>7</v>
      </c>
      <c r="F304" t="s">
        <v>3</v>
      </c>
      <c r="G304">
        <v>1</v>
      </c>
      <c r="H304" s="12">
        <f t="shared" si="25"/>
        <v>46285</v>
      </c>
      <c r="I304" s="9">
        <f t="shared" si="26"/>
        <v>1</v>
      </c>
      <c r="J304" s="10">
        <f t="shared" si="27"/>
        <v>10</v>
      </c>
    </row>
    <row r="305" spans="1:10" x14ac:dyDescent="0.2">
      <c r="A305" s="1">
        <v>46285.441250000003</v>
      </c>
      <c r="B305" t="s">
        <v>141</v>
      </c>
      <c r="C305" t="s">
        <v>83</v>
      </c>
      <c r="D305" t="s">
        <v>26</v>
      </c>
      <c r="E305" t="s">
        <v>7</v>
      </c>
      <c r="F305" t="s">
        <v>3</v>
      </c>
      <c r="G305">
        <v>1</v>
      </c>
      <c r="H305" s="12">
        <f t="shared" si="25"/>
        <v>46285</v>
      </c>
      <c r="I305" s="9">
        <f t="shared" si="26"/>
        <v>1</v>
      </c>
      <c r="J305" s="10">
        <f t="shared" si="27"/>
        <v>10</v>
      </c>
    </row>
    <row r="306" spans="1:10" x14ac:dyDescent="0.2">
      <c r="A306" s="1">
        <v>46285.441284722219</v>
      </c>
      <c r="B306" t="s">
        <v>141</v>
      </c>
      <c r="C306" t="s">
        <v>83</v>
      </c>
      <c r="D306" t="s">
        <v>26</v>
      </c>
      <c r="E306" t="s">
        <v>7</v>
      </c>
      <c r="F306" t="s">
        <v>3</v>
      </c>
      <c r="G306">
        <v>1</v>
      </c>
      <c r="H306" s="12">
        <f t="shared" si="25"/>
        <v>46285</v>
      </c>
      <c r="I306" s="9">
        <f t="shared" si="26"/>
        <v>1</v>
      </c>
      <c r="J306" s="10">
        <f t="shared" si="27"/>
        <v>10</v>
      </c>
    </row>
    <row r="307" spans="1:10" x14ac:dyDescent="0.2">
      <c r="A307" s="1">
        <v>46285.442129629628</v>
      </c>
      <c r="B307" t="s">
        <v>4</v>
      </c>
      <c r="C307" t="s">
        <v>83</v>
      </c>
      <c r="D307" t="s">
        <v>26</v>
      </c>
      <c r="E307" t="s">
        <v>7</v>
      </c>
      <c r="F307" t="s">
        <v>3</v>
      </c>
      <c r="G307">
        <v>1</v>
      </c>
      <c r="H307" s="12">
        <f t="shared" si="25"/>
        <v>46285</v>
      </c>
      <c r="I307" s="9">
        <f t="shared" si="26"/>
        <v>1</v>
      </c>
      <c r="J307" s="10">
        <f t="shared" si="27"/>
        <v>10</v>
      </c>
    </row>
    <row r="308" spans="1:10" x14ac:dyDescent="0.2">
      <c r="A308" s="1">
        <v>46285.443865740737</v>
      </c>
      <c r="B308" t="s">
        <v>141</v>
      </c>
      <c r="C308" t="s">
        <v>115</v>
      </c>
      <c r="D308" t="s">
        <v>33</v>
      </c>
      <c r="E308" t="s">
        <v>7</v>
      </c>
      <c r="F308" t="s">
        <v>3</v>
      </c>
      <c r="G308">
        <v>1</v>
      </c>
      <c r="H308" s="12">
        <f t="shared" si="25"/>
        <v>46285</v>
      </c>
      <c r="I308" s="9">
        <f t="shared" si="26"/>
        <v>1</v>
      </c>
      <c r="J308" s="10">
        <f t="shared" si="27"/>
        <v>10</v>
      </c>
    </row>
    <row r="309" spans="1:10" x14ac:dyDescent="0.2">
      <c r="A309" s="1">
        <v>46285.451956018522</v>
      </c>
      <c r="B309" t="s">
        <v>11</v>
      </c>
      <c r="C309" t="s">
        <v>32</v>
      </c>
      <c r="D309" t="s">
        <v>33</v>
      </c>
      <c r="E309" t="s">
        <v>7</v>
      </c>
      <c r="F309" t="s">
        <v>3</v>
      </c>
      <c r="G309">
        <v>1</v>
      </c>
      <c r="H309" s="12">
        <f t="shared" si="25"/>
        <v>46285</v>
      </c>
      <c r="I309" s="9">
        <f t="shared" si="26"/>
        <v>1</v>
      </c>
      <c r="J309" s="10">
        <f t="shared" si="27"/>
        <v>10</v>
      </c>
    </row>
    <row r="310" spans="1:10" x14ac:dyDescent="0.2">
      <c r="A310" s="1">
        <v>46285.452997685185</v>
      </c>
      <c r="B310" t="s">
        <v>19</v>
      </c>
      <c r="C310" t="s">
        <v>290</v>
      </c>
      <c r="D310" t="s">
        <v>291</v>
      </c>
      <c r="E310">
        <v>11</v>
      </c>
      <c r="F310" t="s">
        <v>292</v>
      </c>
      <c r="G310">
        <v>1</v>
      </c>
      <c r="H310" s="12">
        <f t="shared" si="25"/>
        <v>46285</v>
      </c>
      <c r="I310" s="9">
        <f t="shared" si="26"/>
        <v>1</v>
      </c>
      <c r="J310" s="10">
        <f t="shared" si="27"/>
        <v>10</v>
      </c>
    </row>
    <row r="311" spans="1:10" x14ac:dyDescent="0.2">
      <c r="A311" s="1">
        <v>46285.454560185186</v>
      </c>
      <c r="B311" t="s">
        <v>4</v>
      </c>
      <c r="C311" t="s">
        <v>293</v>
      </c>
      <c r="D311" t="s">
        <v>82</v>
      </c>
      <c r="E311" t="s">
        <v>72</v>
      </c>
      <c r="F311" t="s">
        <v>3</v>
      </c>
      <c r="G311">
        <v>1</v>
      </c>
      <c r="H311" s="12">
        <f t="shared" si="25"/>
        <v>46285</v>
      </c>
      <c r="I311" s="9">
        <f t="shared" si="26"/>
        <v>1</v>
      </c>
      <c r="J311" s="10">
        <f t="shared" si="27"/>
        <v>10</v>
      </c>
    </row>
    <row r="312" spans="1:10" x14ac:dyDescent="0.2">
      <c r="A312" s="1">
        <v>46285.455254629633</v>
      </c>
      <c r="B312" t="s">
        <v>8</v>
      </c>
      <c r="C312" t="s">
        <v>293</v>
      </c>
      <c r="D312" t="s">
        <v>82</v>
      </c>
      <c r="E312" t="s">
        <v>72</v>
      </c>
      <c r="F312" t="s">
        <v>3</v>
      </c>
      <c r="G312">
        <v>1</v>
      </c>
      <c r="H312" s="12">
        <f t="shared" si="25"/>
        <v>46285</v>
      </c>
      <c r="I312" s="9">
        <f t="shared" si="26"/>
        <v>1</v>
      </c>
      <c r="J312" s="10">
        <f t="shared" si="27"/>
        <v>10</v>
      </c>
    </row>
    <row r="313" spans="1:10" x14ac:dyDescent="0.2">
      <c r="A313" s="1">
        <v>46285.456099537034</v>
      </c>
      <c r="B313" t="s">
        <v>141</v>
      </c>
      <c r="C313" t="s">
        <v>293</v>
      </c>
      <c r="D313" t="s">
        <v>82</v>
      </c>
      <c r="E313" t="s">
        <v>72</v>
      </c>
      <c r="F313" t="s">
        <v>3</v>
      </c>
      <c r="G313">
        <v>1</v>
      </c>
      <c r="H313" s="12">
        <f t="shared" si="25"/>
        <v>46285</v>
      </c>
      <c r="I313" s="9">
        <f t="shared" si="26"/>
        <v>1</v>
      </c>
      <c r="J313" s="10">
        <f t="shared" si="27"/>
        <v>10</v>
      </c>
    </row>
    <row r="314" spans="1:10" x14ac:dyDescent="0.2">
      <c r="A314" s="1">
        <v>46285.45894675926</v>
      </c>
      <c r="B314" t="s">
        <v>56</v>
      </c>
      <c r="C314" t="s">
        <v>294</v>
      </c>
      <c r="D314" t="s">
        <v>1</v>
      </c>
      <c r="E314" t="s">
        <v>2</v>
      </c>
      <c r="F314" t="s">
        <v>3</v>
      </c>
      <c r="G314">
        <v>1</v>
      </c>
      <c r="H314" s="12">
        <f t="shared" si="25"/>
        <v>46285</v>
      </c>
      <c r="I314" s="9">
        <f t="shared" si="26"/>
        <v>1</v>
      </c>
      <c r="J314" s="10">
        <f t="shared" si="27"/>
        <v>11</v>
      </c>
    </row>
    <row r="315" spans="1:10" x14ac:dyDescent="0.2">
      <c r="A315" s="1">
        <v>46285.466099537036</v>
      </c>
      <c r="B315" t="s">
        <v>48</v>
      </c>
      <c r="C315" t="s">
        <v>295</v>
      </c>
      <c r="D315" t="s">
        <v>1</v>
      </c>
      <c r="E315" t="s">
        <v>2</v>
      </c>
      <c r="F315" t="s">
        <v>3</v>
      </c>
      <c r="G315">
        <v>1</v>
      </c>
      <c r="H315" s="12">
        <f t="shared" si="25"/>
        <v>46285</v>
      </c>
      <c r="I315" s="9">
        <f t="shared" si="26"/>
        <v>1</v>
      </c>
      <c r="J315" s="10">
        <f t="shared" si="27"/>
        <v>11</v>
      </c>
    </row>
    <row r="316" spans="1:10" x14ac:dyDescent="0.2">
      <c r="A316" s="1">
        <v>46285.473900462966</v>
      </c>
      <c r="B316" t="s">
        <v>74</v>
      </c>
      <c r="C316" t="s">
        <v>296</v>
      </c>
      <c r="D316" t="s">
        <v>1</v>
      </c>
      <c r="E316" t="s">
        <v>2</v>
      </c>
      <c r="F316" t="s">
        <v>3</v>
      </c>
      <c r="G316">
        <v>1</v>
      </c>
      <c r="H316" s="12">
        <f t="shared" ref="H316:H350" si="28">INT(A316)</f>
        <v>46285</v>
      </c>
      <c r="I316" s="9">
        <f t="shared" ref="I316:I350" si="29">WEEKDAY(A316)</f>
        <v>1</v>
      </c>
      <c r="J316" s="10">
        <f t="shared" ref="J316:J350" si="30">HOUR(A316)</f>
        <v>11</v>
      </c>
    </row>
    <row r="317" spans="1:10" x14ac:dyDescent="0.2">
      <c r="A317" s="1">
        <v>46285.486250000002</v>
      </c>
      <c r="B317" t="s">
        <v>101</v>
      </c>
      <c r="C317" t="s">
        <v>297</v>
      </c>
      <c r="D317" t="s">
        <v>138</v>
      </c>
      <c r="F317" t="s">
        <v>138</v>
      </c>
      <c r="G317">
        <v>1</v>
      </c>
      <c r="H317" s="12">
        <f t="shared" si="28"/>
        <v>46285</v>
      </c>
      <c r="I317" s="9">
        <f t="shared" si="29"/>
        <v>1</v>
      </c>
      <c r="J317" s="10">
        <f t="shared" si="30"/>
        <v>11</v>
      </c>
    </row>
    <row r="318" spans="1:10" x14ac:dyDescent="0.2">
      <c r="A318" s="1">
        <v>46285.496122685188</v>
      </c>
      <c r="B318" t="s">
        <v>4</v>
      </c>
      <c r="C318" t="s">
        <v>68</v>
      </c>
      <c r="D318" t="s">
        <v>69</v>
      </c>
      <c r="E318" t="s">
        <v>7</v>
      </c>
      <c r="F318" t="s">
        <v>3</v>
      </c>
      <c r="G318">
        <v>1</v>
      </c>
      <c r="H318" s="12">
        <f t="shared" si="28"/>
        <v>46285</v>
      </c>
      <c r="I318" s="9">
        <f t="shared" si="29"/>
        <v>1</v>
      </c>
      <c r="J318" s="10">
        <f t="shared" si="30"/>
        <v>11</v>
      </c>
    </row>
    <row r="319" spans="1:10" x14ac:dyDescent="0.2">
      <c r="A319" s="1">
        <v>46285.496168981481</v>
      </c>
      <c r="B319" t="s">
        <v>8</v>
      </c>
      <c r="C319" t="s">
        <v>68</v>
      </c>
      <c r="D319" t="s">
        <v>69</v>
      </c>
      <c r="E319" t="s">
        <v>7</v>
      </c>
      <c r="F319" t="s">
        <v>3</v>
      </c>
      <c r="G319">
        <v>1</v>
      </c>
      <c r="H319" s="12">
        <f t="shared" si="28"/>
        <v>46285</v>
      </c>
      <c r="I319" s="9">
        <f t="shared" si="29"/>
        <v>1</v>
      </c>
      <c r="J319" s="10">
        <f t="shared" si="30"/>
        <v>11</v>
      </c>
    </row>
    <row r="320" spans="1:10" x14ac:dyDescent="0.2">
      <c r="A320" s="1">
        <v>46285.498240740744</v>
      </c>
      <c r="B320" t="s">
        <v>4</v>
      </c>
      <c r="C320" t="s">
        <v>298</v>
      </c>
      <c r="D320" t="s">
        <v>299</v>
      </c>
      <c r="E320" t="s">
        <v>7</v>
      </c>
      <c r="F320" t="s">
        <v>3</v>
      </c>
      <c r="G320">
        <v>1</v>
      </c>
      <c r="H320" s="12">
        <f t="shared" si="28"/>
        <v>46285</v>
      </c>
      <c r="I320" s="9">
        <f t="shared" si="29"/>
        <v>1</v>
      </c>
      <c r="J320" s="10">
        <f t="shared" si="30"/>
        <v>11</v>
      </c>
    </row>
    <row r="321" spans="1:10" x14ac:dyDescent="0.2">
      <c r="A321" s="1">
        <v>46285.498298611114</v>
      </c>
      <c r="B321" t="s">
        <v>8</v>
      </c>
      <c r="C321" t="s">
        <v>298</v>
      </c>
      <c r="D321" t="s">
        <v>299</v>
      </c>
      <c r="E321" t="s">
        <v>7</v>
      </c>
      <c r="F321" t="s">
        <v>3</v>
      </c>
      <c r="G321">
        <v>1</v>
      </c>
      <c r="H321" s="12">
        <f t="shared" si="28"/>
        <v>46285</v>
      </c>
      <c r="I321" s="9">
        <f t="shared" si="29"/>
        <v>1</v>
      </c>
      <c r="J321" s="10">
        <f t="shared" si="30"/>
        <v>11</v>
      </c>
    </row>
    <row r="322" spans="1:10" x14ac:dyDescent="0.2">
      <c r="A322" s="1">
        <v>46285.498344907406</v>
      </c>
      <c r="B322" t="s">
        <v>4</v>
      </c>
      <c r="C322" t="s">
        <v>300</v>
      </c>
      <c r="D322" t="s">
        <v>301</v>
      </c>
      <c r="E322" t="s">
        <v>39</v>
      </c>
      <c r="F322" t="s">
        <v>3</v>
      </c>
      <c r="G322">
        <v>1</v>
      </c>
      <c r="H322" s="12">
        <f t="shared" si="28"/>
        <v>46285</v>
      </c>
      <c r="I322" s="9">
        <f t="shared" si="29"/>
        <v>1</v>
      </c>
      <c r="J322" s="10">
        <f t="shared" si="30"/>
        <v>11</v>
      </c>
    </row>
    <row r="323" spans="1:10" x14ac:dyDescent="0.2">
      <c r="A323" s="1">
        <v>46285.498379629629</v>
      </c>
      <c r="B323" t="s">
        <v>8</v>
      </c>
      <c r="C323" t="s">
        <v>300</v>
      </c>
      <c r="D323" t="s">
        <v>301</v>
      </c>
      <c r="E323" t="s">
        <v>39</v>
      </c>
      <c r="F323" t="s">
        <v>3</v>
      </c>
      <c r="G323">
        <v>1</v>
      </c>
      <c r="H323" s="12">
        <f t="shared" si="28"/>
        <v>46285</v>
      </c>
      <c r="I323" s="9">
        <f t="shared" si="29"/>
        <v>1</v>
      </c>
      <c r="J323" s="10">
        <f t="shared" si="30"/>
        <v>11</v>
      </c>
    </row>
    <row r="324" spans="1:10" x14ac:dyDescent="0.2">
      <c r="A324" s="1">
        <v>46285.499293981484</v>
      </c>
      <c r="B324" t="s">
        <v>141</v>
      </c>
      <c r="C324" t="s">
        <v>298</v>
      </c>
      <c r="D324" t="s">
        <v>299</v>
      </c>
      <c r="E324" t="s">
        <v>7</v>
      </c>
      <c r="F324" t="s">
        <v>3</v>
      </c>
      <c r="G324">
        <v>1</v>
      </c>
      <c r="H324" s="12">
        <f t="shared" si="28"/>
        <v>46285</v>
      </c>
      <c r="I324" s="9">
        <f t="shared" si="29"/>
        <v>1</v>
      </c>
      <c r="J324" s="10">
        <f t="shared" si="30"/>
        <v>11</v>
      </c>
    </row>
    <row r="325" spans="1:10" x14ac:dyDescent="0.2">
      <c r="A325" s="1">
        <v>46285.499525462961</v>
      </c>
      <c r="B325" t="s">
        <v>141</v>
      </c>
      <c r="C325" t="s">
        <v>300</v>
      </c>
      <c r="D325" t="s">
        <v>301</v>
      </c>
      <c r="E325" t="s">
        <v>39</v>
      </c>
      <c r="F325" t="s">
        <v>3</v>
      </c>
      <c r="G325">
        <v>1</v>
      </c>
      <c r="H325" s="12">
        <f t="shared" si="28"/>
        <v>46285</v>
      </c>
      <c r="I325" s="9">
        <f t="shared" si="29"/>
        <v>1</v>
      </c>
      <c r="J325" s="10">
        <f t="shared" si="30"/>
        <v>11</v>
      </c>
    </row>
    <row r="326" spans="1:10" x14ac:dyDescent="0.2">
      <c r="A326" s="1">
        <v>46285.579722222225</v>
      </c>
      <c r="B326" t="s">
        <v>51</v>
      </c>
      <c r="C326" t="s">
        <v>99</v>
      </c>
      <c r="D326" t="s">
        <v>29</v>
      </c>
      <c r="E326" t="s">
        <v>30</v>
      </c>
      <c r="F326" t="s">
        <v>3</v>
      </c>
      <c r="G326">
        <v>1</v>
      </c>
      <c r="H326" s="12">
        <f t="shared" si="28"/>
        <v>46285</v>
      </c>
      <c r="I326" s="9">
        <f t="shared" si="29"/>
        <v>1</v>
      </c>
      <c r="J326" s="10">
        <f t="shared" si="30"/>
        <v>13</v>
      </c>
    </row>
    <row r="327" spans="1:10" x14ac:dyDescent="0.2">
      <c r="A327" s="1">
        <v>46285.58016203704</v>
      </c>
      <c r="B327" t="s">
        <v>8</v>
      </c>
      <c r="C327" t="s">
        <v>302</v>
      </c>
      <c r="D327" t="s">
        <v>63</v>
      </c>
      <c r="E327" t="s">
        <v>2</v>
      </c>
      <c r="F327" t="s">
        <v>3</v>
      </c>
      <c r="G327">
        <v>1</v>
      </c>
      <c r="H327" s="12">
        <f t="shared" si="28"/>
        <v>46285</v>
      </c>
      <c r="I327" s="9">
        <f t="shared" si="29"/>
        <v>1</v>
      </c>
      <c r="J327" s="10">
        <f t="shared" si="30"/>
        <v>13</v>
      </c>
    </row>
    <row r="328" spans="1:10" x14ac:dyDescent="0.2">
      <c r="A328" s="1">
        <v>46285.616932870369</v>
      </c>
      <c r="B328" t="s">
        <v>48</v>
      </c>
      <c r="C328" t="s">
        <v>303</v>
      </c>
      <c r="D328" t="s">
        <v>15</v>
      </c>
      <c r="E328" t="s">
        <v>16</v>
      </c>
      <c r="F328" t="s">
        <v>3</v>
      </c>
      <c r="G328">
        <v>1</v>
      </c>
      <c r="H328" s="12">
        <f t="shared" si="28"/>
        <v>46285</v>
      </c>
      <c r="I328" s="9">
        <f t="shared" si="29"/>
        <v>1</v>
      </c>
      <c r="J328" s="10">
        <f t="shared" si="30"/>
        <v>14</v>
      </c>
    </row>
    <row r="329" spans="1:10" x14ac:dyDescent="0.2">
      <c r="A329" s="1">
        <v>46285.617199074077</v>
      </c>
      <c r="B329" t="s">
        <v>74</v>
      </c>
      <c r="C329" t="s">
        <v>303</v>
      </c>
      <c r="D329" t="s">
        <v>15</v>
      </c>
      <c r="E329" t="s">
        <v>16</v>
      </c>
      <c r="F329" t="s">
        <v>3</v>
      </c>
      <c r="G329">
        <v>1</v>
      </c>
      <c r="H329" s="12">
        <f t="shared" si="28"/>
        <v>46285</v>
      </c>
      <c r="I329" s="9">
        <f t="shared" si="29"/>
        <v>1</v>
      </c>
      <c r="J329" s="10">
        <f t="shared" si="30"/>
        <v>14</v>
      </c>
    </row>
    <row r="330" spans="1:10" x14ac:dyDescent="0.2">
      <c r="A330" s="1">
        <v>46285.620405092595</v>
      </c>
      <c r="B330" t="s">
        <v>4</v>
      </c>
      <c r="C330" t="s">
        <v>164</v>
      </c>
      <c r="D330" t="s">
        <v>6</v>
      </c>
      <c r="E330" t="s">
        <v>7</v>
      </c>
      <c r="F330" t="s">
        <v>3</v>
      </c>
      <c r="G330">
        <v>1</v>
      </c>
      <c r="H330" s="12">
        <f t="shared" si="28"/>
        <v>46285</v>
      </c>
      <c r="I330" s="9">
        <f t="shared" si="29"/>
        <v>1</v>
      </c>
      <c r="J330" s="10">
        <f t="shared" si="30"/>
        <v>14</v>
      </c>
    </row>
    <row r="331" spans="1:10" x14ac:dyDescent="0.2">
      <c r="A331" s="1">
        <v>46285.620439814818</v>
      </c>
      <c r="B331" t="s">
        <v>8</v>
      </c>
      <c r="C331" t="s">
        <v>164</v>
      </c>
      <c r="D331" t="s">
        <v>6</v>
      </c>
      <c r="E331" t="s">
        <v>7</v>
      </c>
      <c r="F331" t="s">
        <v>3</v>
      </c>
      <c r="G331">
        <v>1</v>
      </c>
      <c r="H331" s="12">
        <f t="shared" si="28"/>
        <v>46285</v>
      </c>
      <c r="I331" s="9">
        <f t="shared" si="29"/>
        <v>1</v>
      </c>
      <c r="J331" s="10">
        <f t="shared" si="30"/>
        <v>14</v>
      </c>
    </row>
    <row r="332" spans="1:10" x14ac:dyDescent="0.2">
      <c r="A332" s="1">
        <v>46285.652407407404</v>
      </c>
      <c r="B332" t="s">
        <v>49</v>
      </c>
      <c r="C332" t="s">
        <v>148</v>
      </c>
      <c r="D332" t="s">
        <v>6</v>
      </c>
      <c r="E332" t="s">
        <v>7</v>
      </c>
      <c r="F332" t="s">
        <v>3</v>
      </c>
      <c r="G332">
        <v>1</v>
      </c>
      <c r="H332" s="12">
        <f t="shared" si="28"/>
        <v>46285</v>
      </c>
      <c r="I332" s="9">
        <f t="shared" si="29"/>
        <v>1</v>
      </c>
      <c r="J332" s="10">
        <f t="shared" si="30"/>
        <v>15</v>
      </c>
    </row>
    <row r="333" spans="1:10" x14ac:dyDescent="0.2">
      <c r="A333" s="1">
        <v>46285.657453703701</v>
      </c>
      <c r="B333" t="s">
        <v>11</v>
      </c>
      <c r="C333" t="s">
        <v>78</v>
      </c>
      <c r="D333" t="s">
        <v>22</v>
      </c>
      <c r="E333" t="s">
        <v>23</v>
      </c>
      <c r="F333" t="s">
        <v>24</v>
      </c>
      <c r="G333">
        <v>1</v>
      </c>
      <c r="H333" s="12">
        <f t="shared" si="28"/>
        <v>46285</v>
      </c>
      <c r="I333" s="9">
        <f t="shared" si="29"/>
        <v>1</v>
      </c>
      <c r="J333" s="10">
        <f t="shared" si="30"/>
        <v>15</v>
      </c>
    </row>
    <row r="334" spans="1:10" x14ac:dyDescent="0.2">
      <c r="A334" s="1">
        <v>46285.658541666664</v>
      </c>
      <c r="B334" t="s">
        <v>101</v>
      </c>
      <c r="C334" t="s">
        <v>78</v>
      </c>
      <c r="D334" t="s">
        <v>22</v>
      </c>
      <c r="E334" t="s">
        <v>23</v>
      </c>
      <c r="F334" t="s">
        <v>24</v>
      </c>
      <c r="G334">
        <v>1</v>
      </c>
      <c r="H334" s="12">
        <f t="shared" si="28"/>
        <v>46285</v>
      </c>
      <c r="I334" s="9">
        <f t="shared" si="29"/>
        <v>1</v>
      </c>
      <c r="J334" s="10">
        <f t="shared" si="30"/>
        <v>15</v>
      </c>
    </row>
    <row r="335" spans="1:10" x14ac:dyDescent="0.2">
      <c r="A335" s="1">
        <v>46285.674398148149</v>
      </c>
      <c r="B335" t="s">
        <v>4</v>
      </c>
      <c r="C335" t="s">
        <v>148</v>
      </c>
      <c r="D335" t="s">
        <v>6</v>
      </c>
      <c r="E335" t="s">
        <v>7</v>
      </c>
      <c r="F335" t="s">
        <v>3</v>
      </c>
      <c r="G335">
        <v>1</v>
      </c>
      <c r="H335" s="12">
        <f t="shared" si="28"/>
        <v>46285</v>
      </c>
      <c r="I335" s="9">
        <f t="shared" si="29"/>
        <v>1</v>
      </c>
      <c r="J335" s="10">
        <f t="shared" si="30"/>
        <v>16</v>
      </c>
    </row>
    <row r="336" spans="1:10" x14ac:dyDescent="0.2">
      <c r="A336" s="1">
        <v>46285.674479166664</v>
      </c>
      <c r="B336" t="s">
        <v>11</v>
      </c>
      <c r="C336" t="s">
        <v>148</v>
      </c>
      <c r="D336" t="s">
        <v>6</v>
      </c>
      <c r="E336" t="s">
        <v>7</v>
      </c>
      <c r="F336" t="s">
        <v>3</v>
      </c>
      <c r="G336">
        <v>1</v>
      </c>
      <c r="H336" s="12">
        <f t="shared" si="28"/>
        <v>46285</v>
      </c>
      <c r="I336" s="9">
        <f t="shared" si="29"/>
        <v>1</v>
      </c>
      <c r="J336" s="10">
        <f t="shared" si="30"/>
        <v>16</v>
      </c>
    </row>
    <row r="337" spans="1:10" x14ac:dyDescent="0.2">
      <c r="A337" s="1">
        <v>46285.676041666666</v>
      </c>
      <c r="B337" t="s">
        <v>8</v>
      </c>
      <c r="C337" t="s">
        <v>148</v>
      </c>
      <c r="D337" t="s">
        <v>6</v>
      </c>
      <c r="E337" t="s">
        <v>7</v>
      </c>
      <c r="F337" t="s">
        <v>3</v>
      </c>
      <c r="G337">
        <v>1</v>
      </c>
      <c r="H337" s="12">
        <f t="shared" si="28"/>
        <v>46285</v>
      </c>
      <c r="I337" s="9">
        <f t="shared" si="29"/>
        <v>1</v>
      </c>
      <c r="J337" s="10">
        <f t="shared" si="30"/>
        <v>16</v>
      </c>
    </row>
    <row r="338" spans="1:10" x14ac:dyDescent="0.2">
      <c r="A338" s="1">
        <v>46285.718321759261</v>
      </c>
      <c r="B338" t="s">
        <v>4</v>
      </c>
      <c r="C338" t="s">
        <v>304</v>
      </c>
      <c r="D338" t="s">
        <v>6</v>
      </c>
      <c r="E338" t="s">
        <v>7</v>
      </c>
      <c r="F338" t="s">
        <v>3</v>
      </c>
      <c r="G338">
        <v>1</v>
      </c>
      <c r="H338" s="12">
        <f t="shared" si="28"/>
        <v>46285</v>
      </c>
      <c r="I338" s="9">
        <f t="shared" si="29"/>
        <v>1</v>
      </c>
      <c r="J338" s="10">
        <f t="shared" si="30"/>
        <v>17</v>
      </c>
    </row>
    <row r="339" spans="1:10" x14ac:dyDescent="0.2">
      <c r="A339" s="1">
        <v>46285.725324074076</v>
      </c>
      <c r="B339" t="s">
        <v>9</v>
      </c>
      <c r="C339" t="s">
        <v>305</v>
      </c>
      <c r="D339" t="s">
        <v>63</v>
      </c>
      <c r="E339" t="s">
        <v>2</v>
      </c>
      <c r="F339" t="s">
        <v>3</v>
      </c>
      <c r="G339">
        <v>1</v>
      </c>
      <c r="H339" s="12">
        <f t="shared" si="28"/>
        <v>46285</v>
      </c>
      <c r="I339" s="9">
        <f t="shared" si="29"/>
        <v>1</v>
      </c>
      <c r="J339" s="10">
        <f t="shared" si="30"/>
        <v>17</v>
      </c>
    </row>
    <row r="340" spans="1:10" x14ac:dyDescent="0.2">
      <c r="A340" s="1">
        <v>46285.734155092592</v>
      </c>
      <c r="B340" t="s">
        <v>11</v>
      </c>
      <c r="C340" t="s">
        <v>164</v>
      </c>
      <c r="D340" t="s">
        <v>6</v>
      </c>
      <c r="E340" t="s">
        <v>7</v>
      </c>
      <c r="F340" t="s">
        <v>3</v>
      </c>
      <c r="G340">
        <v>1</v>
      </c>
      <c r="H340" s="12">
        <f t="shared" si="28"/>
        <v>46285</v>
      </c>
      <c r="I340" s="9">
        <f t="shared" si="29"/>
        <v>1</v>
      </c>
      <c r="J340" s="10">
        <f t="shared" si="30"/>
        <v>17</v>
      </c>
    </row>
    <row r="341" spans="1:10" x14ac:dyDescent="0.2">
      <c r="A341" s="1">
        <v>46285.749305555553</v>
      </c>
      <c r="B341" t="s">
        <v>8</v>
      </c>
      <c r="C341" t="s">
        <v>306</v>
      </c>
      <c r="D341" t="s">
        <v>63</v>
      </c>
      <c r="E341" t="s">
        <v>2</v>
      </c>
      <c r="F341" t="s">
        <v>3</v>
      </c>
      <c r="G341">
        <v>1</v>
      </c>
      <c r="H341" s="12">
        <f t="shared" si="28"/>
        <v>46285</v>
      </c>
      <c r="I341" s="9">
        <f t="shared" si="29"/>
        <v>1</v>
      </c>
      <c r="J341" s="10">
        <f t="shared" si="30"/>
        <v>17</v>
      </c>
    </row>
    <row r="342" spans="1:10" x14ac:dyDescent="0.2">
      <c r="A342" s="1">
        <v>46285.757534722223</v>
      </c>
      <c r="B342" t="s">
        <v>4</v>
      </c>
      <c r="C342" t="s">
        <v>307</v>
      </c>
      <c r="D342" t="s">
        <v>6</v>
      </c>
      <c r="E342" t="s">
        <v>7</v>
      </c>
      <c r="F342" t="s">
        <v>3</v>
      </c>
      <c r="G342">
        <v>1</v>
      </c>
      <c r="H342" s="12">
        <f t="shared" si="28"/>
        <v>46285</v>
      </c>
      <c r="I342" s="9">
        <f t="shared" si="29"/>
        <v>1</v>
      </c>
      <c r="J342" s="10">
        <f t="shared" si="30"/>
        <v>18</v>
      </c>
    </row>
    <row r="343" spans="1:10" x14ac:dyDescent="0.2">
      <c r="A343" s="1">
        <v>46285.758032407408</v>
      </c>
      <c r="B343" t="s">
        <v>8</v>
      </c>
      <c r="C343" t="s">
        <v>307</v>
      </c>
      <c r="D343" t="s">
        <v>6</v>
      </c>
      <c r="E343" t="s">
        <v>7</v>
      </c>
      <c r="F343" t="s">
        <v>3</v>
      </c>
      <c r="G343">
        <v>1</v>
      </c>
      <c r="H343" s="12">
        <f t="shared" si="28"/>
        <v>46285</v>
      </c>
      <c r="I343" s="9">
        <f t="shared" si="29"/>
        <v>1</v>
      </c>
      <c r="J343" s="10">
        <f t="shared" si="30"/>
        <v>18</v>
      </c>
    </row>
    <row r="344" spans="1:10" x14ac:dyDescent="0.2">
      <c r="A344" s="1">
        <v>46285.761122685188</v>
      </c>
      <c r="B344" t="s">
        <v>4</v>
      </c>
      <c r="C344" t="s">
        <v>148</v>
      </c>
      <c r="D344" t="s">
        <v>6</v>
      </c>
      <c r="E344" t="s">
        <v>7</v>
      </c>
      <c r="F344" t="s">
        <v>3</v>
      </c>
      <c r="G344">
        <v>1</v>
      </c>
      <c r="H344" s="12">
        <f t="shared" si="28"/>
        <v>46285</v>
      </c>
      <c r="I344" s="9">
        <f t="shared" si="29"/>
        <v>1</v>
      </c>
      <c r="J344" s="10">
        <f t="shared" si="30"/>
        <v>18</v>
      </c>
    </row>
    <row r="345" spans="1:10" x14ac:dyDescent="0.2">
      <c r="A345" s="1">
        <v>46285.789097222223</v>
      </c>
      <c r="B345" t="s">
        <v>49</v>
      </c>
      <c r="C345" t="s">
        <v>109</v>
      </c>
      <c r="D345" t="s">
        <v>29</v>
      </c>
      <c r="E345" t="s">
        <v>30</v>
      </c>
      <c r="F345" t="s">
        <v>3</v>
      </c>
      <c r="G345">
        <v>1</v>
      </c>
      <c r="H345" s="12">
        <f t="shared" si="28"/>
        <v>46285</v>
      </c>
      <c r="I345" s="9">
        <f t="shared" si="29"/>
        <v>1</v>
      </c>
      <c r="J345" s="10">
        <f t="shared" si="30"/>
        <v>18</v>
      </c>
    </row>
    <row r="346" spans="1:10" x14ac:dyDescent="0.2">
      <c r="A346" s="1">
        <v>46285.789224537039</v>
      </c>
      <c r="B346" t="s">
        <v>49</v>
      </c>
      <c r="C346" t="s">
        <v>109</v>
      </c>
      <c r="D346" t="s">
        <v>29</v>
      </c>
      <c r="E346" t="s">
        <v>30</v>
      </c>
      <c r="F346" t="s">
        <v>3</v>
      </c>
      <c r="G346">
        <v>1</v>
      </c>
      <c r="H346" s="12">
        <f t="shared" si="28"/>
        <v>46285</v>
      </c>
      <c r="I346" s="9">
        <f t="shared" si="29"/>
        <v>1</v>
      </c>
      <c r="J346" s="10">
        <f t="shared" si="30"/>
        <v>18</v>
      </c>
    </row>
    <row r="347" spans="1:10" x14ac:dyDescent="0.2">
      <c r="A347" s="1">
        <v>46285.807303240741</v>
      </c>
      <c r="B347" t="s">
        <v>4</v>
      </c>
      <c r="C347" t="s">
        <v>68</v>
      </c>
      <c r="D347" t="s">
        <v>69</v>
      </c>
      <c r="E347" t="s">
        <v>7</v>
      </c>
      <c r="F347" t="s">
        <v>3</v>
      </c>
      <c r="G347">
        <v>1</v>
      </c>
      <c r="H347" s="12">
        <f t="shared" si="28"/>
        <v>46285</v>
      </c>
      <c r="I347" s="9">
        <f t="shared" si="29"/>
        <v>1</v>
      </c>
      <c r="J347" s="10">
        <f t="shared" si="30"/>
        <v>19</v>
      </c>
    </row>
    <row r="348" spans="1:10" x14ac:dyDescent="0.2">
      <c r="A348" s="1">
        <v>46285.807337962964</v>
      </c>
      <c r="B348" t="s">
        <v>8</v>
      </c>
      <c r="C348" t="s">
        <v>68</v>
      </c>
      <c r="D348" t="s">
        <v>69</v>
      </c>
      <c r="E348" t="s">
        <v>7</v>
      </c>
      <c r="F348" t="s">
        <v>3</v>
      </c>
      <c r="G348">
        <v>1</v>
      </c>
      <c r="H348" s="12">
        <f t="shared" si="28"/>
        <v>46285</v>
      </c>
      <c r="I348" s="9">
        <f t="shared" si="29"/>
        <v>1</v>
      </c>
      <c r="J348" s="10">
        <f t="shared" si="30"/>
        <v>19</v>
      </c>
    </row>
    <row r="349" spans="1:10" x14ac:dyDescent="0.2">
      <c r="A349" s="1">
        <v>46285.807743055557</v>
      </c>
      <c r="B349" t="s">
        <v>49</v>
      </c>
      <c r="C349" t="s">
        <v>68</v>
      </c>
      <c r="D349" t="s">
        <v>69</v>
      </c>
      <c r="E349" t="s">
        <v>7</v>
      </c>
      <c r="F349" t="s">
        <v>3</v>
      </c>
      <c r="G349">
        <v>1</v>
      </c>
      <c r="H349" s="12">
        <f t="shared" si="28"/>
        <v>46285</v>
      </c>
      <c r="I349" s="9">
        <f t="shared" si="29"/>
        <v>1</v>
      </c>
      <c r="J349" s="10">
        <f t="shared" si="30"/>
        <v>19</v>
      </c>
    </row>
    <row r="350" spans="1:10" x14ac:dyDescent="0.2">
      <c r="A350" s="1">
        <v>46285.815960648149</v>
      </c>
      <c r="B350" t="s">
        <v>4</v>
      </c>
      <c r="C350" t="s">
        <v>308</v>
      </c>
      <c r="D350" t="s">
        <v>155</v>
      </c>
      <c r="E350" t="s">
        <v>80</v>
      </c>
      <c r="F350" t="s">
        <v>3</v>
      </c>
      <c r="G350">
        <v>1</v>
      </c>
      <c r="H350" s="12">
        <f t="shared" si="28"/>
        <v>46285</v>
      </c>
      <c r="I350" s="9">
        <f t="shared" si="29"/>
        <v>1</v>
      </c>
      <c r="J350" s="10">
        <f t="shared" si="30"/>
        <v>19</v>
      </c>
    </row>
    <row r="351" spans="1:10" x14ac:dyDescent="0.2">
      <c r="A351" s="1">
        <v>46285.816111111111</v>
      </c>
      <c r="B351" t="s">
        <v>49</v>
      </c>
      <c r="C351" t="s">
        <v>143</v>
      </c>
      <c r="D351" t="s">
        <v>6</v>
      </c>
      <c r="E351" t="s">
        <v>7</v>
      </c>
      <c r="F351" t="s">
        <v>3</v>
      </c>
      <c r="G351">
        <v>1</v>
      </c>
      <c r="H351" s="12">
        <f t="shared" ref="H351:H414" si="31">INT(A351)</f>
        <v>46285</v>
      </c>
      <c r="I351" s="9">
        <f t="shared" ref="I351:I414" si="32">WEEKDAY(A351)</f>
        <v>1</v>
      </c>
      <c r="J351" s="10">
        <f t="shared" ref="J351:J414" si="33">HOUR(A351)</f>
        <v>19</v>
      </c>
    </row>
    <row r="352" spans="1:10" x14ac:dyDescent="0.2">
      <c r="A352" s="1">
        <v>46285.816701388889</v>
      </c>
      <c r="B352" t="s">
        <v>49</v>
      </c>
      <c r="C352" t="s">
        <v>5</v>
      </c>
      <c r="D352" t="s">
        <v>129</v>
      </c>
      <c r="E352" t="s">
        <v>7</v>
      </c>
      <c r="F352" t="s">
        <v>3</v>
      </c>
      <c r="G352">
        <v>1</v>
      </c>
      <c r="H352" s="12">
        <f t="shared" si="31"/>
        <v>46285</v>
      </c>
      <c r="I352" s="9">
        <f t="shared" si="32"/>
        <v>1</v>
      </c>
      <c r="J352" s="10">
        <f t="shared" si="33"/>
        <v>19</v>
      </c>
    </row>
    <row r="353" spans="1:10" x14ac:dyDescent="0.2">
      <c r="A353" s="1">
        <v>46285.816770833335</v>
      </c>
      <c r="B353" t="s">
        <v>4</v>
      </c>
      <c r="C353" t="s">
        <v>309</v>
      </c>
      <c r="D353" t="s">
        <v>6</v>
      </c>
      <c r="E353" t="s">
        <v>7</v>
      </c>
      <c r="F353" t="s">
        <v>3</v>
      </c>
      <c r="G353">
        <v>1</v>
      </c>
      <c r="H353" s="12">
        <f t="shared" si="31"/>
        <v>46285</v>
      </c>
      <c r="I353" s="9">
        <f t="shared" si="32"/>
        <v>1</v>
      </c>
      <c r="J353" s="10">
        <f t="shared" si="33"/>
        <v>19</v>
      </c>
    </row>
    <row r="354" spans="1:10" x14ac:dyDescent="0.2">
      <c r="A354" s="1">
        <v>46285.820393518516</v>
      </c>
      <c r="B354" t="s">
        <v>8</v>
      </c>
      <c r="C354" t="s">
        <v>309</v>
      </c>
      <c r="D354" t="s">
        <v>6</v>
      </c>
      <c r="E354" t="s">
        <v>7</v>
      </c>
      <c r="F354" t="s">
        <v>3</v>
      </c>
      <c r="G354">
        <v>1</v>
      </c>
      <c r="H354" s="12">
        <f t="shared" si="31"/>
        <v>46285</v>
      </c>
      <c r="I354" s="9">
        <f t="shared" si="32"/>
        <v>1</v>
      </c>
      <c r="J354" s="10">
        <f t="shared" si="33"/>
        <v>19</v>
      </c>
    </row>
    <row r="355" spans="1:10" x14ac:dyDescent="0.2">
      <c r="A355" s="1">
        <v>46285.821435185186</v>
      </c>
      <c r="B355" t="s">
        <v>141</v>
      </c>
      <c r="C355" t="s">
        <v>143</v>
      </c>
      <c r="D355" t="s">
        <v>6</v>
      </c>
      <c r="E355" t="s">
        <v>7</v>
      </c>
      <c r="F355" t="s">
        <v>3</v>
      </c>
      <c r="G355">
        <v>1</v>
      </c>
      <c r="H355" s="12">
        <f t="shared" si="31"/>
        <v>46285</v>
      </c>
      <c r="I355" s="9">
        <f t="shared" si="32"/>
        <v>1</v>
      </c>
      <c r="J355" s="10">
        <f t="shared" si="33"/>
        <v>19</v>
      </c>
    </row>
    <row r="356" spans="1:10" x14ac:dyDescent="0.2">
      <c r="A356" s="1">
        <v>46285.829780092594</v>
      </c>
      <c r="B356" t="s">
        <v>49</v>
      </c>
      <c r="C356" t="s">
        <v>310</v>
      </c>
      <c r="D356" t="s">
        <v>61</v>
      </c>
      <c r="E356" t="s">
        <v>7</v>
      </c>
      <c r="F356" t="s">
        <v>3</v>
      </c>
      <c r="G356">
        <v>1</v>
      </c>
      <c r="H356" s="12">
        <f t="shared" si="31"/>
        <v>46285</v>
      </c>
      <c r="I356" s="9">
        <f t="shared" si="32"/>
        <v>1</v>
      </c>
      <c r="J356" s="10">
        <f t="shared" si="33"/>
        <v>19</v>
      </c>
    </row>
    <row r="357" spans="1:10" x14ac:dyDescent="0.2">
      <c r="A357" s="1">
        <v>46285.834791666668</v>
      </c>
      <c r="B357" t="s">
        <v>4</v>
      </c>
      <c r="C357" t="s">
        <v>311</v>
      </c>
      <c r="D357" t="s">
        <v>60</v>
      </c>
      <c r="E357" t="s">
        <v>23</v>
      </c>
      <c r="F357" t="s">
        <v>24</v>
      </c>
      <c r="G357">
        <v>1</v>
      </c>
      <c r="H357" s="12">
        <f t="shared" si="31"/>
        <v>46285</v>
      </c>
      <c r="I357" s="9">
        <f t="shared" si="32"/>
        <v>1</v>
      </c>
      <c r="J357" s="10">
        <f t="shared" si="33"/>
        <v>20</v>
      </c>
    </row>
    <row r="358" spans="1:10" x14ac:dyDescent="0.2">
      <c r="A358" s="1">
        <v>46285.83488425926</v>
      </c>
      <c r="B358" t="s">
        <v>49</v>
      </c>
      <c r="C358" t="s">
        <v>311</v>
      </c>
      <c r="D358" t="s">
        <v>60</v>
      </c>
      <c r="E358" t="s">
        <v>23</v>
      </c>
      <c r="F358" t="s">
        <v>24</v>
      </c>
      <c r="G358">
        <v>1</v>
      </c>
      <c r="H358" s="12">
        <f t="shared" si="31"/>
        <v>46285</v>
      </c>
      <c r="I358" s="9">
        <f t="shared" si="32"/>
        <v>1</v>
      </c>
      <c r="J358" s="10">
        <f t="shared" si="33"/>
        <v>20</v>
      </c>
    </row>
    <row r="359" spans="1:10" x14ac:dyDescent="0.2">
      <c r="A359" s="1">
        <v>46285.840902777774</v>
      </c>
      <c r="B359" t="s">
        <v>49</v>
      </c>
      <c r="C359" t="s">
        <v>79</v>
      </c>
      <c r="D359" t="s">
        <v>26</v>
      </c>
      <c r="E359" t="s">
        <v>7</v>
      </c>
      <c r="F359" t="s">
        <v>3</v>
      </c>
      <c r="G359">
        <v>1</v>
      </c>
      <c r="H359" s="12">
        <f t="shared" si="31"/>
        <v>46285</v>
      </c>
      <c r="I359" s="9">
        <f t="shared" si="32"/>
        <v>1</v>
      </c>
      <c r="J359" s="10">
        <f t="shared" si="33"/>
        <v>20</v>
      </c>
    </row>
    <row r="360" spans="1:10" x14ac:dyDescent="0.2">
      <c r="A360" s="1">
        <v>46285.843425925923</v>
      </c>
      <c r="B360" t="s">
        <v>8</v>
      </c>
      <c r="C360" t="s">
        <v>312</v>
      </c>
      <c r="D360" t="s">
        <v>63</v>
      </c>
      <c r="E360" t="s">
        <v>2</v>
      </c>
      <c r="F360" t="s">
        <v>3</v>
      </c>
      <c r="G360">
        <v>1</v>
      </c>
      <c r="H360" s="12">
        <f t="shared" si="31"/>
        <v>46285</v>
      </c>
      <c r="I360" s="9">
        <f t="shared" si="32"/>
        <v>1</v>
      </c>
      <c r="J360" s="10">
        <f t="shared" si="33"/>
        <v>20</v>
      </c>
    </row>
    <row r="361" spans="1:10" x14ac:dyDescent="0.2">
      <c r="A361" s="1">
        <v>46285.848587962966</v>
      </c>
      <c r="B361" t="s">
        <v>4</v>
      </c>
      <c r="C361" t="s">
        <v>313</v>
      </c>
      <c r="D361" t="s">
        <v>121</v>
      </c>
      <c r="E361" t="s">
        <v>30</v>
      </c>
      <c r="F361" t="s">
        <v>3</v>
      </c>
      <c r="G361">
        <v>1</v>
      </c>
      <c r="H361" s="12">
        <f t="shared" si="31"/>
        <v>46285</v>
      </c>
      <c r="I361" s="9">
        <f t="shared" si="32"/>
        <v>1</v>
      </c>
      <c r="J361" s="10">
        <f t="shared" si="33"/>
        <v>20</v>
      </c>
    </row>
    <row r="362" spans="1:10" x14ac:dyDescent="0.2">
      <c r="A362" s="1">
        <v>46285.848738425928</v>
      </c>
      <c r="B362" t="s">
        <v>8</v>
      </c>
      <c r="C362" t="s">
        <v>313</v>
      </c>
      <c r="D362" t="s">
        <v>121</v>
      </c>
      <c r="E362" t="s">
        <v>30</v>
      </c>
      <c r="F362" t="s">
        <v>3</v>
      </c>
      <c r="G362">
        <v>1</v>
      </c>
      <c r="H362" s="12">
        <f t="shared" si="31"/>
        <v>46285</v>
      </c>
      <c r="I362" s="9">
        <f t="shared" si="32"/>
        <v>1</v>
      </c>
      <c r="J362" s="10">
        <f t="shared" si="33"/>
        <v>20</v>
      </c>
    </row>
    <row r="363" spans="1:10" x14ac:dyDescent="0.2">
      <c r="A363" s="1">
        <v>46285.853402777779</v>
      </c>
      <c r="B363" t="s">
        <v>49</v>
      </c>
      <c r="C363" t="s">
        <v>152</v>
      </c>
      <c r="D363" t="s">
        <v>26</v>
      </c>
      <c r="E363" t="s">
        <v>7</v>
      </c>
      <c r="F363" t="s">
        <v>3</v>
      </c>
      <c r="G363">
        <v>1</v>
      </c>
      <c r="H363" s="12">
        <f t="shared" si="31"/>
        <v>46285</v>
      </c>
      <c r="I363" s="9">
        <f t="shared" si="32"/>
        <v>1</v>
      </c>
      <c r="J363" s="10">
        <f t="shared" si="33"/>
        <v>20</v>
      </c>
    </row>
    <row r="364" spans="1:10" x14ac:dyDescent="0.2">
      <c r="A364" s="1">
        <v>46285.855821759258</v>
      </c>
      <c r="B364" t="s">
        <v>49</v>
      </c>
      <c r="C364" t="s">
        <v>143</v>
      </c>
      <c r="D364" t="s">
        <v>6</v>
      </c>
      <c r="E364" t="s">
        <v>7</v>
      </c>
      <c r="F364" t="s">
        <v>3</v>
      </c>
      <c r="G364">
        <v>1</v>
      </c>
      <c r="H364" s="12">
        <f t="shared" si="31"/>
        <v>46285</v>
      </c>
      <c r="I364" s="9">
        <f t="shared" si="32"/>
        <v>1</v>
      </c>
      <c r="J364" s="10">
        <f t="shared" si="33"/>
        <v>20</v>
      </c>
    </row>
    <row r="365" spans="1:10" x14ac:dyDescent="0.2">
      <c r="A365" s="1">
        <v>46285.855983796297</v>
      </c>
      <c r="B365" t="s">
        <v>4</v>
      </c>
      <c r="C365" t="s">
        <v>314</v>
      </c>
      <c r="D365" t="s">
        <v>274</v>
      </c>
      <c r="E365" t="s">
        <v>192</v>
      </c>
      <c r="F365" t="s">
        <v>3</v>
      </c>
      <c r="G365">
        <v>1</v>
      </c>
      <c r="H365" s="12">
        <f t="shared" si="31"/>
        <v>46285</v>
      </c>
      <c r="I365" s="9">
        <f t="shared" si="32"/>
        <v>1</v>
      </c>
      <c r="J365" s="10">
        <f t="shared" si="33"/>
        <v>20</v>
      </c>
    </row>
    <row r="366" spans="1:10" x14ac:dyDescent="0.2">
      <c r="A366" s="1">
        <v>46285.859618055554</v>
      </c>
      <c r="B366" t="s">
        <v>11</v>
      </c>
      <c r="C366" t="s">
        <v>303</v>
      </c>
      <c r="D366" t="s">
        <v>15</v>
      </c>
      <c r="E366" t="s">
        <v>16</v>
      </c>
      <c r="F366" t="s">
        <v>3</v>
      </c>
      <c r="G366">
        <v>1</v>
      </c>
      <c r="H366" s="12">
        <f t="shared" si="31"/>
        <v>46285</v>
      </c>
      <c r="I366" s="9">
        <f t="shared" si="32"/>
        <v>1</v>
      </c>
      <c r="J366" s="10">
        <f t="shared" si="33"/>
        <v>20</v>
      </c>
    </row>
    <row r="367" spans="1:10" x14ac:dyDescent="0.2">
      <c r="A367" s="1">
        <v>46285.86173611111</v>
      </c>
      <c r="B367" t="s">
        <v>4</v>
      </c>
      <c r="C367" t="s">
        <v>315</v>
      </c>
      <c r="D367" t="s">
        <v>242</v>
      </c>
      <c r="E367" t="s">
        <v>243</v>
      </c>
      <c r="F367" t="s">
        <v>3</v>
      </c>
      <c r="G367">
        <v>1</v>
      </c>
      <c r="H367" s="12">
        <f t="shared" si="31"/>
        <v>46285</v>
      </c>
      <c r="I367" s="9">
        <f t="shared" si="32"/>
        <v>1</v>
      </c>
      <c r="J367" s="10">
        <f t="shared" si="33"/>
        <v>20</v>
      </c>
    </row>
    <row r="368" spans="1:10" x14ac:dyDescent="0.2">
      <c r="A368" s="1">
        <v>46285.878657407404</v>
      </c>
      <c r="B368" t="s">
        <v>49</v>
      </c>
      <c r="C368" t="s">
        <v>316</v>
      </c>
      <c r="D368" t="s">
        <v>26</v>
      </c>
      <c r="E368" t="s">
        <v>7</v>
      </c>
      <c r="F368" t="s">
        <v>3</v>
      </c>
      <c r="G368">
        <v>1</v>
      </c>
      <c r="H368" s="12">
        <f t="shared" si="31"/>
        <v>46285</v>
      </c>
      <c r="I368" s="9">
        <f t="shared" si="32"/>
        <v>1</v>
      </c>
      <c r="J368" s="10">
        <f t="shared" si="33"/>
        <v>21</v>
      </c>
    </row>
    <row r="369" spans="1:10" x14ac:dyDescent="0.2">
      <c r="A369" s="1">
        <v>46285.887314814812</v>
      </c>
      <c r="B369" t="s">
        <v>4</v>
      </c>
      <c r="C369" t="s">
        <v>252</v>
      </c>
      <c r="D369" t="s">
        <v>253</v>
      </c>
      <c r="E369" t="s">
        <v>30</v>
      </c>
      <c r="F369" t="s">
        <v>3</v>
      </c>
      <c r="G369">
        <v>1</v>
      </c>
      <c r="H369" s="12">
        <f t="shared" si="31"/>
        <v>46285</v>
      </c>
      <c r="I369" s="9">
        <f t="shared" si="32"/>
        <v>1</v>
      </c>
      <c r="J369" s="10">
        <f t="shared" si="33"/>
        <v>21</v>
      </c>
    </row>
    <row r="370" spans="1:10" x14ac:dyDescent="0.2">
      <c r="A370" s="1">
        <v>46285.890787037039</v>
      </c>
      <c r="B370" t="s">
        <v>4</v>
      </c>
      <c r="C370" t="s">
        <v>252</v>
      </c>
      <c r="D370" t="s">
        <v>253</v>
      </c>
      <c r="E370" t="s">
        <v>30</v>
      </c>
      <c r="F370" t="s">
        <v>3</v>
      </c>
      <c r="G370">
        <v>1</v>
      </c>
      <c r="H370" s="12">
        <f t="shared" si="31"/>
        <v>46285</v>
      </c>
      <c r="I370" s="9">
        <f t="shared" si="32"/>
        <v>1</v>
      </c>
      <c r="J370" s="10">
        <f t="shared" si="33"/>
        <v>21</v>
      </c>
    </row>
    <row r="371" spans="1:10" x14ac:dyDescent="0.2">
      <c r="A371" s="1">
        <v>46285.890914351854</v>
      </c>
      <c r="B371" t="s">
        <v>49</v>
      </c>
      <c r="C371" t="s">
        <v>252</v>
      </c>
      <c r="D371" t="s">
        <v>253</v>
      </c>
      <c r="E371" t="s">
        <v>30</v>
      </c>
      <c r="F371" t="s">
        <v>3</v>
      </c>
      <c r="G371">
        <v>1</v>
      </c>
      <c r="H371" s="12">
        <f t="shared" si="31"/>
        <v>46285</v>
      </c>
      <c r="I371" s="9">
        <f t="shared" si="32"/>
        <v>1</v>
      </c>
      <c r="J371" s="10">
        <f t="shared" si="33"/>
        <v>21</v>
      </c>
    </row>
    <row r="372" spans="1:10" x14ac:dyDescent="0.2">
      <c r="A372" s="1">
        <v>46285.897430555553</v>
      </c>
      <c r="B372" t="s">
        <v>101</v>
      </c>
      <c r="C372" t="s">
        <v>252</v>
      </c>
      <c r="D372" t="s">
        <v>253</v>
      </c>
      <c r="E372" t="s">
        <v>30</v>
      </c>
      <c r="F372" t="s">
        <v>3</v>
      </c>
      <c r="G372">
        <v>1</v>
      </c>
      <c r="H372" s="12">
        <f t="shared" si="31"/>
        <v>46285</v>
      </c>
      <c r="I372" s="9">
        <f t="shared" si="32"/>
        <v>1</v>
      </c>
      <c r="J372" s="10">
        <f t="shared" si="33"/>
        <v>21</v>
      </c>
    </row>
    <row r="373" spans="1:10" x14ac:dyDescent="0.2">
      <c r="A373" s="1">
        <v>46285.897870370369</v>
      </c>
      <c r="B373" t="s">
        <v>4</v>
      </c>
      <c r="C373" t="s">
        <v>252</v>
      </c>
      <c r="D373" t="s">
        <v>253</v>
      </c>
      <c r="E373" t="s">
        <v>30</v>
      </c>
      <c r="F373" t="s">
        <v>3</v>
      </c>
      <c r="G373">
        <v>1</v>
      </c>
      <c r="H373" s="12">
        <f t="shared" si="31"/>
        <v>46285</v>
      </c>
      <c r="I373" s="9">
        <f t="shared" si="32"/>
        <v>1</v>
      </c>
      <c r="J373" s="10">
        <f t="shared" si="33"/>
        <v>21</v>
      </c>
    </row>
    <row r="374" spans="1:10" x14ac:dyDescent="0.2">
      <c r="A374" s="1">
        <v>46285.898009259261</v>
      </c>
      <c r="B374" t="s">
        <v>49</v>
      </c>
      <c r="C374" t="s">
        <v>252</v>
      </c>
      <c r="D374" t="s">
        <v>253</v>
      </c>
      <c r="E374" t="s">
        <v>30</v>
      </c>
      <c r="F374" t="s">
        <v>3</v>
      </c>
      <c r="G374">
        <v>1</v>
      </c>
      <c r="H374" s="12">
        <f t="shared" si="31"/>
        <v>46285</v>
      </c>
      <c r="I374" s="9">
        <f t="shared" si="32"/>
        <v>1</v>
      </c>
      <c r="J374" s="10">
        <f t="shared" si="33"/>
        <v>21</v>
      </c>
    </row>
    <row r="375" spans="1:10" x14ac:dyDescent="0.2">
      <c r="A375" s="1">
        <v>46285.900405092594</v>
      </c>
      <c r="B375" t="s">
        <v>4</v>
      </c>
      <c r="C375" t="s">
        <v>317</v>
      </c>
      <c r="D375" t="s">
        <v>274</v>
      </c>
      <c r="E375" t="s">
        <v>192</v>
      </c>
      <c r="F375" t="s">
        <v>3</v>
      </c>
      <c r="G375">
        <v>1</v>
      </c>
      <c r="H375" s="12">
        <f t="shared" si="31"/>
        <v>46285</v>
      </c>
      <c r="I375" s="9">
        <f t="shared" si="32"/>
        <v>1</v>
      </c>
      <c r="J375" s="10">
        <f t="shared" si="33"/>
        <v>21</v>
      </c>
    </row>
    <row r="376" spans="1:10" x14ac:dyDescent="0.2">
      <c r="A376" s="1">
        <v>46285.900543981479</v>
      </c>
      <c r="B376" t="s">
        <v>49</v>
      </c>
      <c r="C376" t="s">
        <v>318</v>
      </c>
      <c r="D376" t="s">
        <v>6</v>
      </c>
      <c r="E376" t="s">
        <v>7</v>
      </c>
      <c r="F376" t="s">
        <v>3</v>
      </c>
      <c r="G376">
        <v>1</v>
      </c>
      <c r="H376" s="12">
        <f t="shared" si="31"/>
        <v>46285</v>
      </c>
      <c r="I376" s="9">
        <f t="shared" si="32"/>
        <v>1</v>
      </c>
      <c r="J376" s="10">
        <f t="shared" si="33"/>
        <v>21</v>
      </c>
    </row>
    <row r="377" spans="1:10" x14ac:dyDescent="0.2">
      <c r="A377" s="1">
        <v>46285.945381944446</v>
      </c>
      <c r="B377" t="s">
        <v>8</v>
      </c>
      <c r="C377" t="s">
        <v>319</v>
      </c>
      <c r="D377" t="s">
        <v>320</v>
      </c>
      <c r="E377" t="s">
        <v>64</v>
      </c>
      <c r="F377" t="s">
        <v>65</v>
      </c>
      <c r="G377">
        <v>1</v>
      </c>
      <c r="H377" s="12">
        <f t="shared" si="31"/>
        <v>46285</v>
      </c>
      <c r="I377" s="9">
        <f t="shared" si="32"/>
        <v>1</v>
      </c>
      <c r="J377" s="10">
        <f t="shared" si="33"/>
        <v>22</v>
      </c>
    </row>
    <row r="378" spans="1:10" x14ac:dyDescent="0.2">
      <c r="A378" s="1">
        <v>46286.160208333335</v>
      </c>
      <c r="B378" t="s">
        <v>4</v>
      </c>
      <c r="C378" t="s">
        <v>321</v>
      </c>
      <c r="D378" t="s">
        <v>201</v>
      </c>
      <c r="E378" t="s">
        <v>7</v>
      </c>
      <c r="F378" t="s">
        <v>3</v>
      </c>
      <c r="G378">
        <v>1</v>
      </c>
      <c r="H378" s="12">
        <f t="shared" si="31"/>
        <v>46286</v>
      </c>
      <c r="I378" s="9">
        <f t="shared" si="32"/>
        <v>2</v>
      </c>
      <c r="J378" s="10">
        <f t="shared" si="33"/>
        <v>3</v>
      </c>
    </row>
    <row r="379" spans="1:10" x14ac:dyDescent="0.2">
      <c r="A379" s="1">
        <v>46286.161006944443</v>
      </c>
      <c r="B379" t="s">
        <v>49</v>
      </c>
      <c r="C379" t="s">
        <v>321</v>
      </c>
      <c r="D379" t="s">
        <v>201</v>
      </c>
      <c r="E379" t="s">
        <v>7</v>
      </c>
      <c r="F379" t="s">
        <v>3</v>
      </c>
      <c r="G379">
        <v>1</v>
      </c>
      <c r="H379" s="12">
        <f t="shared" si="31"/>
        <v>46286</v>
      </c>
      <c r="I379" s="9">
        <f t="shared" si="32"/>
        <v>2</v>
      </c>
      <c r="J379" s="10">
        <f t="shared" si="33"/>
        <v>3</v>
      </c>
    </row>
    <row r="380" spans="1:10" x14ac:dyDescent="0.2">
      <c r="A380" s="1">
        <v>46286.211504629631</v>
      </c>
      <c r="B380" t="s">
        <v>8</v>
      </c>
      <c r="C380" t="s">
        <v>322</v>
      </c>
      <c r="D380" t="s">
        <v>33</v>
      </c>
      <c r="E380" t="s">
        <v>7</v>
      </c>
      <c r="F380" t="s">
        <v>3</v>
      </c>
      <c r="G380">
        <v>1</v>
      </c>
      <c r="H380" s="12">
        <f t="shared" si="31"/>
        <v>46286</v>
      </c>
      <c r="I380" s="9">
        <f t="shared" si="32"/>
        <v>2</v>
      </c>
      <c r="J380" s="10">
        <f t="shared" si="33"/>
        <v>5</v>
      </c>
    </row>
    <row r="381" spans="1:10" x14ac:dyDescent="0.2">
      <c r="A381" s="1">
        <v>46286.225937499999</v>
      </c>
      <c r="B381" t="s">
        <v>101</v>
      </c>
      <c r="C381" t="s">
        <v>323</v>
      </c>
      <c r="D381" t="s">
        <v>82</v>
      </c>
      <c r="E381" t="s">
        <v>72</v>
      </c>
      <c r="F381" t="s">
        <v>3</v>
      </c>
      <c r="G381">
        <v>1</v>
      </c>
      <c r="H381" s="12">
        <f t="shared" si="31"/>
        <v>46286</v>
      </c>
      <c r="I381" s="9">
        <f t="shared" si="32"/>
        <v>2</v>
      </c>
      <c r="J381" s="10">
        <f t="shared" si="33"/>
        <v>5</v>
      </c>
    </row>
    <row r="382" spans="1:10" x14ac:dyDescent="0.2">
      <c r="A382" s="1">
        <v>46286.22619212963</v>
      </c>
      <c r="B382" t="s">
        <v>11</v>
      </c>
      <c r="C382" t="s">
        <v>323</v>
      </c>
      <c r="D382" t="s">
        <v>82</v>
      </c>
      <c r="E382" t="s">
        <v>72</v>
      </c>
      <c r="F382" t="s">
        <v>3</v>
      </c>
      <c r="G382">
        <v>1</v>
      </c>
      <c r="H382" s="12">
        <f t="shared" si="31"/>
        <v>46286</v>
      </c>
      <c r="I382" s="9">
        <f t="shared" si="32"/>
        <v>2</v>
      </c>
      <c r="J382" s="10">
        <f t="shared" si="33"/>
        <v>5</v>
      </c>
    </row>
    <row r="383" spans="1:10" x14ac:dyDescent="0.2">
      <c r="A383" s="1">
        <v>46286.244039351855</v>
      </c>
      <c r="B383" t="s">
        <v>13</v>
      </c>
      <c r="C383" t="s">
        <v>324</v>
      </c>
      <c r="D383" t="s">
        <v>26</v>
      </c>
      <c r="E383" t="s">
        <v>7</v>
      </c>
      <c r="F383" t="s">
        <v>3</v>
      </c>
      <c r="G383">
        <v>1</v>
      </c>
      <c r="H383" s="12">
        <f t="shared" si="31"/>
        <v>46286</v>
      </c>
      <c r="I383" s="9">
        <f t="shared" si="32"/>
        <v>2</v>
      </c>
      <c r="J383" s="10">
        <f t="shared" si="33"/>
        <v>5</v>
      </c>
    </row>
    <row r="384" spans="1:10" x14ac:dyDescent="0.2">
      <c r="A384" s="1">
        <v>46286.24454861111</v>
      </c>
      <c r="B384" t="s">
        <v>8</v>
      </c>
      <c r="C384" t="s">
        <v>324</v>
      </c>
      <c r="D384" t="s">
        <v>26</v>
      </c>
      <c r="E384" t="s">
        <v>7</v>
      </c>
      <c r="F384" t="s">
        <v>3</v>
      </c>
      <c r="G384">
        <v>1</v>
      </c>
      <c r="H384" s="12">
        <f t="shared" si="31"/>
        <v>46286</v>
      </c>
      <c r="I384" s="9">
        <f t="shared" si="32"/>
        <v>2</v>
      </c>
      <c r="J384" s="10">
        <f t="shared" si="33"/>
        <v>5</v>
      </c>
    </row>
    <row r="385" spans="1:10" x14ac:dyDescent="0.2">
      <c r="A385" s="1">
        <v>46286.273506944446</v>
      </c>
      <c r="B385" t="s">
        <v>4</v>
      </c>
      <c r="C385" t="s">
        <v>325</v>
      </c>
      <c r="D385" t="s">
        <v>82</v>
      </c>
      <c r="E385" t="s">
        <v>72</v>
      </c>
      <c r="F385" t="s">
        <v>3</v>
      </c>
      <c r="G385">
        <v>1</v>
      </c>
      <c r="H385" s="12">
        <f t="shared" si="31"/>
        <v>46286</v>
      </c>
      <c r="I385" s="9">
        <f t="shared" si="32"/>
        <v>2</v>
      </c>
      <c r="J385" s="10">
        <f t="shared" si="33"/>
        <v>6</v>
      </c>
    </row>
    <row r="386" spans="1:10" x14ac:dyDescent="0.2">
      <c r="A386" s="1">
        <v>46286.281192129631</v>
      </c>
      <c r="B386" t="s">
        <v>4</v>
      </c>
      <c r="C386" t="s">
        <v>326</v>
      </c>
      <c r="D386" t="s">
        <v>63</v>
      </c>
      <c r="E386" t="s">
        <v>2</v>
      </c>
      <c r="F386" t="s">
        <v>3</v>
      </c>
      <c r="G386">
        <v>1</v>
      </c>
      <c r="H386" s="12">
        <f t="shared" si="31"/>
        <v>46286</v>
      </c>
      <c r="I386" s="9">
        <f t="shared" si="32"/>
        <v>2</v>
      </c>
      <c r="J386" s="10">
        <f t="shared" si="33"/>
        <v>6</v>
      </c>
    </row>
    <row r="387" spans="1:10" x14ac:dyDescent="0.2">
      <c r="A387" s="1">
        <v>46286.300451388888</v>
      </c>
      <c r="B387" t="s">
        <v>49</v>
      </c>
      <c r="C387" t="s">
        <v>37</v>
      </c>
      <c r="D387" t="s">
        <v>38</v>
      </c>
      <c r="E387" t="s">
        <v>39</v>
      </c>
      <c r="F387" t="s">
        <v>3</v>
      </c>
      <c r="G387">
        <v>1</v>
      </c>
      <c r="H387" s="12">
        <f t="shared" si="31"/>
        <v>46286</v>
      </c>
      <c r="I387" s="9">
        <f t="shared" si="32"/>
        <v>2</v>
      </c>
      <c r="J387" s="10">
        <f t="shared" si="33"/>
        <v>7</v>
      </c>
    </row>
    <row r="388" spans="1:10" x14ac:dyDescent="0.2">
      <c r="A388" s="1">
        <v>46286.319861111115</v>
      </c>
      <c r="B388" t="s">
        <v>8</v>
      </c>
      <c r="C388" t="s">
        <v>240</v>
      </c>
      <c r="D388" t="s">
        <v>26</v>
      </c>
      <c r="E388" t="s">
        <v>7</v>
      </c>
      <c r="F388" t="s">
        <v>3</v>
      </c>
      <c r="G388">
        <v>1</v>
      </c>
      <c r="H388" s="12">
        <f t="shared" si="31"/>
        <v>46286</v>
      </c>
      <c r="I388" s="9">
        <f t="shared" si="32"/>
        <v>2</v>
      </c>
      <c r="J388" s="10">
        <f t="shared" si="33"/>
        <v>7</v>
      </c>
    </row>
    <row r="389" spans="1:10" x14ac:dyDescent="0.2">
      <c r="A389" s="1">
        <v>46286.327291666668</v>
      </c>
      <c r="B389" t="s">
        <v>8</v>
      </c>
      <c r="C389" t="s">
        <v>327</v>
      </c>
      <c r="D389" t="s">
        <v>61</v>
      </c>
      <c r="E389" t="s">
        <v>7</v>
      </c>
      <c r="F389" t="s">
        <v>3</v>
      </c>
      <c r="G389">
        <v>1</v>
      </c>
      <c r="H389" s="12">
        <f t="shared" si="31"/>
        <v>46286</v>
      </c>
      <c r="I389" s="9">
        <f t="shared" si="32"/>
        <v>2</v>
      </c>
      <c r="J389" s="10">
        <f t="shared" si="33"/>
        <v>7</v>
      </c>
    </row>
    <row r="390" spans="1:10" x14ac:dyDescent="0.2">
      <c r="A390" s="1">
        <v>46286.32880787037</v>
      </c>
      <c r="B390" t="s">
        <v>4</v>
      </c>
      <c r="C390" t="s">
        <v>328</v>
      </c>
      <c r="D390" t="s">
        <v>6</v>
      </c>
      <c r="E390" t="s">
        <v>7</v>
      </c>
      <c r="F390" t="s">
        <v>3</v>
      </c>
      <c r="G390">
        <v>1</v>
      </c>
      <c r="H390" s="12">
        <f t="shared" si="31"/>
        <v>46286</v>
      </c>
      <c r="I390" s="9">
        <f t="shared" si="32"/>
        <v>2</v>
      </c>
      <c r="J390" s="10">
        <f t="shared" si="33"/>
        <v>7</v>
      </c>
    </row>
    <row r="391" spans="1:10" x14ac:dyDescent="0.2">
      <c r="A391" s="1">
        <v>46286.328935185185</v>
      </c>
      <c r="B391" t="s">
        <v>49</v>
      </c>
      <c r="C391" t="s">
        <v>328</v>
      </c>
      <c r="D391" t="s">
        <v>6</v>
      </c>
      <c r="E391" t="s">
        <v>7</v>
      </c>
      <c r="F391" t="s">
        <v>3</v>
      </c>
      <c r="G391">
        <v>1</v>
      </c>
      <c r="H391" s="12">
        <f t="shared" si="31"/>
        <v>46286</v>
      </c>
      <c r="I391" s="9">
        <f t="shared" si="32"/>
        <v>2</v>
      </c>
      <c r="J391" s="10">
        <f t="shared" si="33"/>
        <v>7</v>
      </c>
    </row>
    <row r="392" spans="1:10" x14ac:dyDescent="0.2">
      <c r="A392" s="1">
        <v>46286.339212962965</v>
      </c>
      <c r="B392" t="s">
        <v>49</v>
      </c>
      <c r="C392" t="s">
        <v>329</v>
      </c>
      <c r="D392" t="s">
        <v>6</v>
      </c>
      <c r="E392" t="s">
        <v>7</v>
      </c>
      <c r="F392" t="s">
        <v>3</v>
      </c>
      <c r="G392">
        <v>1</v>
      </c>
      <c r="H392" s="12">
        <f t="shared" si="31"/>
        <v>46286</v>
      </c>
      <c r="I392" s="9">
        <f t="shared" si="32"/>
        <v>2</v>
      </c>
      <c r="J392" s="10">
        <f t="shared" si="33"/>
        <v>8</v>
      </c>
    </row>
    <row r="393" spans="1:10" x14ac:dyDescent="0.2">
      <c r="A393" s="1">
        <v>46286.35732638889</v>
      </c>
      <c r="B393" t="s">
        <v>4</v>
      </c>
      <c r="C393" t="s">
        <v>123</v>
      </c>
      <c r="D393" t="s">
        <v>6</v>
      </c>
      <c r="E393" t="s">
        <v>7</v>
      </c>
      <c r="F393" t="s">
        <v>3</v>
      </c>
      <c r="G393">
        <v>1</v>
      </c>
      <c r="H393" s="12">
        <f t="shared" si="31"/>
        <v>46286</v>
      </c>
      <c r="I393" s="9">
        <f t="shared" si="32"/>
        <v>2</v>
      </c>
      <c r="J393" s="10">
        <f t="shared" si="33"/>
        <v>8</v>
      </c>
    </row>
    <row r="394" spans="1:10" x14ac:dyDescent="0.2">
      <c r="A394" s="1">
        <v>46286.357488425929</v>
      </c>
      <c r="B394" t="s">
        <v>101</v>
      </c>
      <c r="C394" t="s">
        <v>123</v>
      </c>
      <c r="D394" t="s">
        <v>6</v>
      </c>
      <c r="E394" t="s">
        <v>7</v>
      </c>
      <c r="F394" t="s">
        <v>3</v>
      </c>
      <c r="G394">
        <v>1</v>
      </c>
      <c r="H394" s="12">
        <f t="shared" si="31"/>
        <v>46286</v>
      </c>
      <c r="I394" s="9">
        <f t="shared" si="32"/>
        <v>2</v>
      </c>
      <c r="J394" s="10">
        <f t="shared" si="33"/>
        <v>8</v>
      </c>
    </row>
    <row r="395" spans="1:10" x14ac:dyDescent="0.2">
      <c r="A395" s="1">
        <v>46286.364999999998</v>
      </c>
      <c r="B395" t="s">
        <v>49</v>
      </c>
      <c r="C395" t="s">
        <v>255</v>
      </c>
      <c r="D395" t="s">
        <v>69</v>
      </c>
      <c r="E395" t="s">
        <v>7</v>
      </c>
      <c r="F395" t="s">
        <v>3</v>
      </c>
      <c r="G395">
        <v>1</v>
      </c>
      <c r="H395" s="12">
        <f t="shared" si="31"/>
        <v>46286</v>
      </c>
      <c r="I395" s="9">
        <f t="shared" si="32"/>
        <v>2</v>
      </c>
      <c r="J395" s="10">
        <f t="shared" si="33"/>
        <v>8</v>
      </c>
    </row>
    <row r="396" spans="1:10" x14ac:dyDescent="0.2">
      <c r="A396" s="1">
        <v>46286.365034722221</v>
      </c>
      <c r="B396" t="s">
        <v>4</v>
      </c>
      <c r="C396" t="s">
        <v>330</v>
      </c>
      <c r="D396" t="s">
        <v>67</v>
      </c>
      <c r="E396" t="s">
        <v>30</v>
      </c>
      <c r="F396" t="s">
        <v>3</v>
      </c>
      <c r="G396">
        <v>1</v>
      </c>
      <c r="H396" s="12">
        <f t="shared" si="31"/>
        <v>46286</v>
      </c>
      <c r="I396" s="9">
        <f t="shared" si="32"/>
        <v>2</v>
      </c>
      <c r="J396" s="10">
        <f t="shared" si="33"/>
        <v>8</v>
      </c>
    </row>
    <row r="397" spans="1:10" x14ac:dyDescent="0.2">
      <c r="A397" s="1">
        <v>46286.372453703705</v>
      </c>
      <c r="B397" t="s">
        <v>4</v>
      </c>
      <c r="C397" t="s">
        <v>79</v>
      </c>
      <c r="D397" t="s">
        <v>26</v>
      </c>
      <c r="E397" t="s">
        <v>7</v>
      </c>
      <c r="F397" t="s">
        <v>3</v>
      </c>
      <c r="G397">
        <v>1</v>
      </c>
      <c r="H397" s="12">
        <f t="shared" si="31"/>
        <v>46286</v>
      </c>
      <c r="I397" s="9">
        <f t="shared" si="32"/>
        <v>2</v>
      </c>
      <c r="J397" s="10">
        <f t="shared" si="33"/>
        <v>8</v>
      </c>
    </row>
    <row r="398" spans="1:10" x14ac:dyDescent="0.2">
      <c r="A398" s="1">
        <v>46286.401435185187</v>
      </c>
      <c r="B398" t="s">
        <v>4</v>
      </c>
      <c r="C398" t="s">
        <v>331</v>
      </c>
      <c r="D398" t="s">
        <v>6</v>
      </c>
      <c r="E398" t="s">
        <v>7</v>
      </c>
      <c r="F398" t="s">
        <v>3</v>
      </c>
      <c r="G398">
        <v>1</v>
      </c>
      <c r="H398" s="12">
        <f t="shared" si="31"/>
        <v>46286</v>
      </c>
      <c r="I398" s="9">
        <f t="shared" si="32"/>
        <v>2</v>
      </c>
      <c r="J398" s="10">
        <f t="shared" si="33"/>
        <v>9</v>
      </c>
    </row>
    <row r="399" spans="1:10" x14ac:dyDescent="0.2">
      <c r="A399" s="1">
        <v>46286.401469907411</v>
      </c>
      <c r="B399" t="s">
        <v>8</v>
      </c>
      <c r="C399" t="s">
        <v>331</v>
      </c>
      <c r="D399" t="s">
        <v>6</v>
      </c>
      <c r="E399" t="s">
        <v>7</v>
      </c>
      <c r="F399" t="s">
        <v>3</v>
      </c>
      <c r="G399">
        <v>1</v>
      </c>
      <c r="H399" s="12">
        <f t="shared" si="31"/>
        <v>46286</v>
      </c>
      <c r="I399" s="9">
        <f t="shared" si="32"/>
        <v>2</v>
      </c>
      <c r="J399" s="10">
        <f t="shared" si="33"/>
        <v>9</v>
      </c>
    </row>
    <row r="400" spans="1:10" x14ac:dyDescent="0.2">
      <c r="A400" s="1">
        <v>46286.40792824074</v>
      </c>
      <c r="B400" t="s">
        <v>49</v>
      </c>
      <c r="C400" t="s">
        <v>332</v>
      </c>
      <c r="D400" t="s">
        <v>26</v>
      </c>
      <c r="E400" t="s">
        <v>7</v>
      </c>
      <c r="F400" t="s">
        <v>3</v>
      </c>
      <c r="G400">
        <v>1</v>
      </c>
      <c r="H400" s="12">
        <f t="shared" si="31"/>
        <v>46286</v>
      </c>
      <c r="I400" s="9">
        <f t="shared" si="32"/>
        <v>2</v>
      </c>
      <c r="J400" s="10">
        <f t="shared" si="33"/>
        <v>9</v>
      </c>
    </row>
    <row r="401" spans="1:10" x14ac:dyDescent="0.2">
      <c r="A401" s="1">
        <v>46286.420798611114</v>
      </c>
      <c r="B401" t="s">
        <v>4</v>
      </c>
      <c r="C401" t="s">
        <v>332</v>
      </c>
      <c r="D401" t="s">
        <v>26</v>
      </c>
      <c r="E401" t="s">
        <v>7</v>
      </c>
      <c r="F401" t="s">
        <v>3</v>
      </c>
      <c r="G401">
        <v>1</v>
      </c>
      <c r="H401" s="12">
        <f t="shared" si="31"/>
        <v>46286</v>
      </c>
      <c r="I401" s="9">
        <f t="shared" si="32"/>
        <v>2</v>
      </c>
      <c r="J401" s="10">
        <f t="shared" si="33"/>
        <v>10</v>
      </c>
    </row>
    <row r="402" spans="1:10" x14ac:dyDescent="0.2">
      <c r="A402" s="1">
        <v>46286.42560185185</v>
      </c>
      <c r="B402" t="s">
        <v>13</v>
      </c>
      <c r="C402" t="s">
        <v>333</v>
      </c>
      <c r="D402" t="s">
        <v>162</v>
      </c>
      <c r="E402" t="s">
        <v>18</v>
      </c>
      <c r="F402" t="s">
        <v>3</v>
      </c>
      <c r="G402">
        <v>1</v>
      </c>
      <c r="H402" s="12">
        <f t="shared" si="31"/>
        <v>46286</v>
      </c>
      <c r="I402" s="9">
        <f t="shared" si="32"/>
        <v>2</v>
      </c>
      <c r="J402" s="10">
        <f t="shared" si="33"/>
        <v>10</v>
      </c>
    </row>
    <row r="403" spans="1:10" x14ac:dyDescent="0.2">
      <c r="A403" s="1">
        <v>46286.433553240742</v>
      </c>
      <c r="B403" t="s">
        <v>4</v>
      </c>
      <c r="C403" t="s">
        <v>334</v>
      </c>
      <c r="D403" t="s">
        <v>61</v>
      </c>
      <c r="E403" t="s">
        <v>7</v>
      </c>
      <c r="F403" t="s">
        <v>3</v>
      </c>
      <c r="G403">
        <v>1</v>
      </c>
      <c r="H403" s="12">
        <f t="shared" si="31"/>
        <v>46286</v>
      </c>
      <c r="I403" s="9">
        <f t="shared" si="32"/>
        <v>2</v>
      </c>
      <c r="J403" s="10">
        <f t="shared" si="33"/>
        <v>10</v>
      </c>
    </row>
    <row r="404" spans="1:10" x14ac:dyDescent="0.2">
      <c r="A404" s="1">
        <v>46286.452569444446</v>
      </c>
      <c r="B404" t="s">
        <v>13</v>
      </c>
      <c r="C404" t="s">
        <v>335</v>
      </c>
      <c r="D404" t="s">
        <v>29</v>
      </c>
      <c r="E404" t="s">
        <v>30</v>
      </c>
      <c r="F404" t="s">
        <v>3</v>
      </c>
      <c r="G404">
        <v>1</v>
      </c>
      <c r="H404" s="12">
        <f t="shared" si="31"/>
        <v>46286</v>
      </c>
      <c r="I404" s="9">
        <f t="shared" si="32"/>
        <v>2</v>
      </c>
      <c r="J404" s="10">
        <f t="shared" si="33"/>
        <v>10</v>
      </c>
    </row>
    <row r="405" spans="1:10" x14ac:dyDescent="0.2">
      <c r="A405" s="1">
        <v>46286.472337962965</v>
      </c>
      <c r="B405" t="s">
        <v>4</v>
      </c>
      <c r="C405" t="s">
        <v>244</v>
      </c>
      <c r="D405" t="s">
        <v>61</v>
      </c>
      <c r="E405" t="s">
        <v>7</v>
      </c>
      <c r="F405" t="s">
        <v>3</v>
      </c>
      <c r="G405">
        <v>1</v>
      </c>
      <c r="H405" s="12">
        <f t="shared" si="31"/>
        <v>46286</v>
      </c>
      <c r="I405" s="9">
        <f t="shared" si="32"/>
        <v>2</v>
      </c>
      <c r="J405" s="10">
        <f t="shared" si="33"/>
        <v>11</v>
      </c>
    </row>
    <row r="406" spans="1:10" x14ac:dyDescent="0.2">
      <c r="A406" s="1">
        <v>46286.472361111111</v>
      </c>
      <c r="B406" t="s">
        <v>8</v>
      </c>
      <c r="C406" t="s">
        <v>244</v>
      </c>
      <c r="D406" t="s">
        <v>61</v>
      </c>
      <c r="E406" t="s">
        <v>7</v>
      </c>
      <c r="F406" t="s">
        <v>3</v>
      </c>
      <c r="G406">
        <v>1</v>
      </c>
      <c r="H406" s="12">
        <f t="shared" si="31"/>
        <v>46286</v>
      </c>
      <c r="I406" s="9">
        <f t="shared" si="32"/>
        <v>2</v>
      </c>
      <c r="J406" s="10">
        <f t="shared" si="33"/>
        <v>11</v>
      </c>
    </row>
    <row r="407" spans="1:10" x14ac:dyDescent="0.2">
      <c r="A407" s="1">
        <v>46286.480567129627</v>
      </c>
      <c r="B407" t="s">
        <v>8</v>
      </c>
      <c r="C407" t="s">
        <v>336</v>
      </c>
      <c r="D407" t="s">
        <v>150</v>
      </c>
      <c r="E407" t="s">
        <v>64</v>
      </c>
      <c r="F407" t="s">
        <v>65</v>
      </c>
      <c r="G407">
        <v>1</v>
      </c>
      <c r="H407" s="12">
        <f t="shared" si="31"/>
        <v>46286</v>
      </c>
      <c r="I407" s="9">
        <f t="shared" si="32"/>
        <v>2</v>
      </c>
      <c r="J407" s="10">
        <f t="shared" si="33"/>
        <v>11</v>
      </c>
    </row>
    <row r="408" spans="1:10" x14ac:dyDescent="0.2">
      <c r="A408" s="1">
        <v>46286.532858796294</v>
      </c>
      <c r="B408" t="s">
        <v>4</v>
      </c>
      <c r="C408" t="s">
        <v>271</v>
      </c>
      <c r="D408" t="s">
        <v>26</v>
      </c>
      <c r="E408" t="s">
        <v>7</v>
      </c>
      <c r="F408" t="s">
        <v>3</v>
      </c>
      <c r="G408">
        <v>1</v>
      </c>
      <c r="H408" s="12">
        <f t="shared" si="31"/>
        <v>46286</v>
      </c>
      <c r="I408" s="9">
        <f t="shared" si="32"/>
        <v>2</v>
      </c>
      <c r="J408" s="10">
        <f t="shared" si="33"/>
        <v>12</v>
      </c>
    </row>
    <row r="409" spans="1:10" x14ac:dyDescent="0.2">
      <c r="A409" s="1">
        <v>46286.532893518517</v>
      </c>
      <c r="B409" t="s">
        <v>8</v>
      </c>
      <c r="C409" t="s">
        <v>271</v>
      </c>
      <c r="D409" t="s">
        <v>26</v>
      </c>
      <c r="E409" t="s">
        <v>7</v>
      </c>
      <c r="F409" t="s">
        <v>3</v>
      </c>
      <c r="G409">
        <v>1</v>
      </c>
      <c r="H409" s="12">
        <f t="shared" si="31"/>
        <v>46286</v>
      </c>
      <c r="I409" s="9">
        <f t="shared" si="32"/>
        <v>2</v>
      </c>
      <c r="J409" s="10">
        <f t="shared" si="33"/>
        <v>12</v>
      </c>
    </row>
    <row r="410" spans="1:10" x14ac:dyDescent="0.2">
      <c r="A410" s="1">
        <v>46286.537812499999</v>
      </c>
      <c r="B410" t="s">
        <v>4</v>
      </c>
      <c r="C410" t="s">
        <v>337</v>
      </c>
      <c r="D410" t="s">
        <v>69</v>
      </c>
      <c r="E410" t="s">
        <v>7</v>
      </c>
      <c r="F410" t="s">
        <v>3</v>
      </c>
      <c r="G410">
        <v>1</v>
      </c>
      <c r="H410" s="12">
        <f t="shared" si="31"/>
        <v>46286</v>
      </c>
      <c r="I410" s="9">
        <f t="shared" si="32"/>
        <v>2</v>
      </c>
      <c r="J410" s="10">
        <f t="shared" si="33"/>
        <v>12</v>
      </c>
    </row>
    <row r="411" spans="1:10" x14ac:dyDescent="0.2">
      <c r="A411" s="1">
        <v>46286.538182870368</v>
      </c>
      <c r="B411" t="s">
        <v>11</v>
      </c>
      <c r="C411" t="s">
        <v>337</v>
      </c>
      <c r="D411" t="s">
        <v>69</v>
      </c>
      <c r="E411" t="s">
        <v>7</v>
      </c>
      <c r="F411" t="s">
        <v>3</v>
      </c>
      <c r="G411">
        <v>1</v>
      </c>
      <c r="H411" s="12">
        <f t="shared" si="31"/>
        <v>46286</v>
      </c>
      <c r="I411" s="9">
        <f t="shared" si="32"/>
        <v>2</v>
      </c>
      <c r="J411" s="10">
        <f t="shared" si="33"/>
        <v>12</v>
      </c>
    </row>
    <row r="412" spans="1:10" x14ac:dyDescent="0.2">
      <c r="A412" s="1">
        <v>46286.552291666667</v>
      </c>
      <c r="B412" t="s">
        <v>4</v>
      </c>
      <c r="C412" t="s">
        <v>68</v>
      </c>
      <c r="D412" t="s">
        <v>69</v>
      </c>
      <c r="E412" t="s">
        <v>7</v>
      </c>
      <c r="F412" t="s">
        <v>3</v>
      </c>
      <c r="G412">
        <v>1</v>
      </c>
      <c r="H412" s="12">
        <f t="shared" si="31"/>
        <v>46286</v>
      </c>
      <c r="I412" s="9">
        <f t="shared" si="32"/>
        <v>2</v>
      </c>
      <c r="J412" s="10">
        <f t="shared" si="33"/>
        <v>13</v>
      </c>
    </row>
    <row r="413" spans="1:10" x14ac:dyDescent="0.2">
      <c r="A413" s="1">
        <v>46286.573587962965</v>
      </c>
      <c r="B413" t="s">
        <v>4</v>
      </c>
      <c r="C413" t="s">
        <v>148</v>
      </c>
      <c r="D413" t="s">
        <v>6</v>
      </c>
      <c r="E413" t="s">
        <v>7</v>
      </c>
      <c r="F413" t="s">
        <v>3</v>
      </c>
      <c r="G413">
        <v>1</v>
      </c>
      <c r="H413" s="12">
        <f t="shared" si="31"/>
        <v>46286</v>
      </c>
      <c r="I413" s="9">
        <f t="shared" si="32"/>
        <v>2</v>
      </c>
      <c r="J413" s="10">
        <f t="shared" si="33"/>
        <v>13</v>
      </c>
    </row>
    <row r="414" spans="1:10" x14ac:dyDescent="0.2">
      <c r="A414" s="1">
        <v>46286.613668981481</v>
      </c>
      <c r="B414" t="s">
        <v>49</v>
      </c>
      <c r="C414" t="s">
        <v>342</v>
      </c>
      <c r="D414" t="s">
        <v>82</v>
      </c>
      <c r="E414" t="s">
        <v>72</v>
      </c>
      <c r="F414" t="s">
        <v>3</v>
      </c>
      <c r="G414">
        <v>1</v>
      </c>
      <c r="H414" s="12">
        <f t="shared" si="31"/>
        <v>46286</v>
      </c>
      <c r="I414" s="9">
        <f t="shared" si="32"/>
        <v>2</v>
      </c>
      <c r="J414" s="10">
        <f t="shared" si="33"/>
        <v>14</v>
      </c>
    </row>
    <row r="415" spans="1:10" x14ac:dyDescent="0.2">
      <c r="A415" s="1">
        <v>46286.625069444446</v>
      </c>
      <c r="B415" t="s">
        <v>11</v>
      </c>
      <c r="C415" t="s">
        <v>342</v>
      </c>
      <c r="D415" t="s">
        <v>82</v>
      </c>
      <c r="E415" t="s">
        <v>72</v>
      </c>
      <c r="F415" t="s">
        <v>3</v>
      </c>
      <c r="G415">
        <v>1</v>
      </c>
      <c r="H415" s="12">
        <f t="shared" ref="H415:H426" si="34">INT(A415)</f>
        <v>46286</v>
      </c>
      <c r="I415" s="9">
        <f t="shared" ref="I415:I426" si="35">WEEKDAY(A415)</f>
        <v>2</v>
      </c>
      <c r="J415" s="10">
        <f t="shared" ref="J415:J426" si="36">HOUR(A415)</f>
        <v>15</v>
      </c>
    </row>
    <row r="416" spans="1:10" x14ac:dyDescent="0.2">
      <c r="A416" s="1">
        <v>46286.625162037039</v>
      </c>
      <c r="B416" t="s">
        <v>11</v>
      </c>
      <c r="C416" t="s">
        <v>347</v>
      </c>
      <c r="D416" t="s">
        <v>348</v>
      </c>
      <c r="E416" t="s">
        <v>349</v>
      </c>
      <c r="F416" t="s">
        <v>3</v>
      </c>
      <c r="G416">
        <v>1</v>
      </c>
      <c r="H416" s="12">
        <f t="shared" si="34"/>
        <v>46286</v>
      </c>
      <c r="I416" s="9">
        <f t="shared" si="35"/>
        <v>2</v>
      </c>
      <c r="J416" s="10">
        <f t="shared" si="36"/>
        <v>15</v>
      </c>
    </row>
    <row r="417" spans="1:10" x14ac:dyDescent="0.2">
      <c r="A417" s="1">
        <v>46286.625243055554</v>
      </c>
      <c r="B417" t="s">
        <v>4</v>
      </c>
      <c r="C417" t="s">
        <v>347</v>
      </c>
      <c r="D417" t="s">
        <v>348</v>
      </c>
      <c r="E417" t="s">
        <v>349</v>
      </c>
      <c r="F417" t="s">
        <v>3</v>
      </c>
      <c r="G417">
        <v>1</v>
      </c>
      <c r="H417" s="12">
        <f t="shared" si="34"/>
        <v>46286</v>
      </c>
      <c r="I417" s="9">
        <f t="shared" si="35"/>
        <v>2</v>
      </c>
      <c r="J417" s="10">
        <f t="shared" si="36"/>
        <v>15</v>
      </c>
    </row>
    <row r="418" spans="1:10" x14ac:dyDescent="0.2">
      <c r="A418" s="1">
        <v>46286.628460648149</v>
      </c>
      <c r="B418" t="s">
        <v>101</v>
      </c>
      <c r="C418" t="s">
        <v>123</v>
      </c>
      <c r="D418" t="s">
        <v>6</v>
      </c>
      <c r="E418" t="s">
        <v>7</v>
      </c>
      <c r="F418" t="s">
        <v>3</v>
      </c>
      <c r="G418">
        <v>1</v>
      </c>
      <c r="H418" s="12">
        <f t="shared" si="34"/>
        <v>46286</v>
      </c>
      <c r="I418" s="9">
        <f t="shared" si="35"/>
        <v>2</v>
      </c>
      <c r="J418" s="10">
        <f t="shared" si="36"/>
        <v>15</v>
      </c>
    </row>
    <row r="419" spans="1:10" x14ac:dyDescent="0.2">
      <c r="A419" s="1">
        <v>46286.655636574076</v>
      </c>
      <c r="B419" t="s">
        <v>8</v>
      </c>
      <c r="C419" t="s">
        <v>140</v>
      </c>
      <c r="D419" t="s">
        <v>33</v>
      </c>
      <c r="E419" t="s">
        <v>7</v>
      </c>
      <c r="F419" t="s">
        <v>3</v>
      </c>
      <c r="G419">
        <v>1</v>
      </c>
      <c r="H419" s="12">
        <f t="shared" si="34"/>
        <v>46286</v>
      </c>
      <c r="I419" s="9">
        <f t="shared" si="35"/>
        <v>2</v>
      </c>
      <c r="J419" s="10">
        <f t="shared" si="36"/>
        <v>15</v>
      </c>
    </row>
    <row r="420" spans="1:10" x14ac:dyDescent="0.2">
      <c r="A420" s="1">
        <v>46286.662800925929</v>
      </c>
      <c r="B420" t="s">
        <v>4</v>
      </c>
      <c r="C420" t="s">
        <v>350</v>
      </c>
      <c r="D420" t="s">
        <v>6</v>
      </c>
      <c r="E420" t="s">
        <v>7</v>
      </c>
      <c r="F420" t="s">
        <v>3</v>
      </c>
      <c r="G420">
        <v>1</v>
      </c>
      <c r="H420" s="12">
        <f t="shared" si="34"/>
        <v>46286</v>
      </c>
      <c r="I420" s="9">
        <f t="shared" si="35"/>
        <v>2</v>
      </c>
      <c r="J420" s="10">
        <f t="shared" si="36"/>
        <v>15</v>
      </c>
    </row>
    <row r="421" spans="1:10" x14ac:dyDescent="0.2">
      <c r="A421" s="1">
        <v>46286.665833333333</v>
      </c>
      <c r="B421" t="s">
        <v>9</v>
      </c>
      <c r="C421" t="s">
        <v>350</v>
      </c>
      <c r="D421" t="s">
        <v>6</v>
      </c>
      <c r="E421" t="s">
        <v>7</v>
      </c>
      <c r="F421" t="s">
        <v>3</v>
      </c>
      <c r="G421">
        <v>1</v>
      </c>
      <c r="H421" s="12">
        <f t="shared" si="34"/>
        <v>46286</v>
      </c>
      <c r="I421" s="9">
        <f t="shared" si="35"/>
        <v>2</v>
      </c>
      <c r="J421" s="10">
        <f t="shared" si="36"/>
        <v>15</v>
      </c>
    </row>
    <row r="422" spans="1:10" x14ac:dyDescent="0.2">
      <c r="A422" s="1">
        <v>46286.702928240738</v>
      </c>
      <c r="B422" t="s">
        <v>8</v>
      </c>
      <c r="C422" t="s">
        <v>148</v>
      </c>
      <c r="D422" t="s">
        <v>6</v>
      </c>
      <c r="E422" t="s">
        <v>7</v>
      </c>
      <c r="F422" t="s">
        <v>3</v>
      </c>
      <c r="G422">
        <v>1</v>
      </c>
      <c r="H422" s="12">
        <f t="shared" si="34"/>
        <v>46286</v>
      </c>
      <c r="I422" s="9">
        <f t="shared" si="35"/>
        <v>2</v>
      </c>
      <c r="J422" s="10">
        <f t="shared" si="36"/>
        <v>16</v>
      </c>
    </row>
    <row r="423" spans="1:10" x14ac:dyDescent="0.2">
      <c r="A423" s="1">
        <v>46286.709699074076</v>
      </c>
      <c r="B423" t="s">
        <v>11</v>
      </c>
      <c r="C423" t="s">
        <v>368</v>
      </c>
      <c r="D423" t="s">
        <v>6</v>
      </c>
      <c r="E423" t="s">
        <v>7</v>
      </c>
      <c r="F423" t="s">
        <v>3</v>
      </c>
      <c r="G423">
        <v>1</v>
      </c>
      <c r="H423" s="12">
        <f t="shared" si="34"/>
        <v>46286</v>
      </c>
      <c r="I423" s="9">
        <f t="shared" si="35"/>
        <v>2</v>
      </c>
      <c r="J423" s="10">
        <f t="shared" si="36"/>
        <v>17</v>
      </c>
    </row>
    <row r="424" spans="1:10" x14ac:dyDescent="0.2">
      <c r="A424" s="1">
        <v>46286.710729166669</v>
      </c>
      <c r="B424" t="s">
        <v>101</v>
      </c>
      <c r="C424" t="s">
        <v>368</v>
      </c>
      <c r="D424" t="s">
        <v>6</v>
      </c>
      <c r="E424" t="s">
        <v>7</v>
      </c>
      <c r="F424" t="s">
        <v>3</v>
      </c>
      <c r="G424">
        <v>1</v>
      </c>
      <c r="H424" s="12">
        <f t="shared" si="34"/>
        <v>46286</v>
      </c>
      <c r="I424" s="9">
        <f t="shared" si="35"/>
        <v>2</v>
      </c>
      <c r="J424" s="10">
        <f t="shared" si="36"/>
        <v>17</v>
      </c>
    </row>
    <row r="425" spans="1:10" x14ac:dyDescent="0.2">
      <c r="A425" s="1">
        <v>46286.712002314816</v>
      </c>
      <c r="B425" t="s">
        <v>8</v>
      </c>
      <c r="C425" t="s">
        <v>368</v>
      </c>
      <c r="D425" t="s">
        <v>6</v>
      </c>
      <c r="E425" t="s">
        <v>7</v>
      </c>
      <c r="F425" t="s">
        <v>3</v>
      </c>
      <c r="G425">
        <v>1</v>
      </c>
      <c r="H425" s="12">
        <f t="shared" si="34"/>
        <v>46286</v>
      </c>
      <c r="I425" s="9">
        <f t="shared" si="35"/>
        <v>2</v>
      </c>
      <c r="J425" s="10">
        <f t="shared" si="36"/>
        <v>17</v>
      </c>
    </row>
    <row r="426" spans="1:10" x14ac:dyDescent="0.2">
      <c r="A426" s="1">
        <v>46286.713391203702</v>
      </c>
      <c r="B426" t="s">
        <v>4</v>
      </c>
      <c r="C426" t="s">
        <v>368</v>
      </c>
      <c r="D426" t="s">
        <v>6</v>
      </c>
      <c r="E426" t="s">
        <v>7</v>
      </c>
      <c r="F426" t="s">
        <v>3</v>
      </c>
      <c r="G426">
        <v>1</v>
      </c>
      <c r="H426" s="12">
        <f t="shared" si="34"/>
        <v>46286</v>
      </c>
      <c r="I426" s="9">
        <f t="shared" si="35"/>
        <v>2</v>
      </c>
      <c r="J426" s="10">
        <f t="shared" si="36"/>
        <v>17</v>
      </c>
    </row>
    <row r="427" spans="1:10" x14ac:dyDescent="0.2">
      <c r="A427" s="1">
        <v>46286.747615740744</v>
      </c>
      <c r="B427" t="s">
        <v>4</v>
      </c>
      <c r="C427" t="s">
        <v>79</v>
      </c>
      <c r="D427" t="s">
        <v>26</v>
      </c>
      <c r="E427" t="s">
        <v>7</v>
      </c>
      <c r="F427" t="s">
        <v>3</v>
      </c>
      <c r="G427">
        <v>1</v>
      </c>
      <c r="H427" s="12">
        <f t="shared" ref="H427:H428" si="37">INT(A427)</f>
        <v>46286</v>
      </c>
      <c r="I427" s="9">
        <f t="shared" ref="I427:I428" si="38">WEEKDAY(A427)</f>
        <v>2</v>
      </c>
      <c r="J427" s="10">
        <f t="shared" ref="J427:J428" si="39">HOUR(A427)</f>
        <v>17</v>
      </c>
    </row>
    <row r="428" spans="1:10" x14ac:dyDescent="0.2">
      <c r="A428" s="1">
        <v>46286.752418981479</v>
      </c>
      <c r="B428" t="s">
        <v>101</v>
      </c>
      <c r="C428" t="s">
        <v>79</v>
      </c>
      <c r="D428" t="s">
        <v>26</v>
      </c>
      <c r="E428" t="s">
        <v>7</v>
      </c>
      <c r="F428" t="s">
        <v>3</v>
      </c>
      <c r="G428">
        <v>1</v>
      </c>
      <c r="H428" s="12">
        <f t="shared" si="37"/>
        <v>46286</v>
      </c>
      <c r="I428" s="9">
        <f t="shared" si="38"/>
        <v>2</v>
      </c>
      <c r="J428" s="10">
        <f t="shared" si="39"/>
        <v>18</v>
      </c>
    </row>
    <row r="429" spans="1:10" x14ac:dyDescent="0.2">
      <c r="A429" s="1">
        <v>46286.792974537035</v>
      </c>
      <c r="B429" t="s">
        <v>49</v>
      </c>
      <c r="C429" t="s">
        <v>140</v>
      </c>
      <c r="D429" t="s">
        <v>33</v>
      </c>
      <c r="E429" t="s">
        <v>7</v>
      </c>
      <c r="F429" t="s">
        <v>3</v>
      </c>
      <c r="G429">
        <v>1</v>
      </c>
      <c r="H429" s="12">
        <f t="shared" ref="H429:H464" si="40">INT(A429)</f>
        <v>46286</v>
      </c>
      <c r="I429" s="9">
        <f t="shared" ref="I429:I464" si="41">WEEKDAY(A429)</f>
        <v>2</v>
      </c>
      <c r="J429" s="10">
        <f t="shared" ref="J429:J464" si="42">HOUR(A429)</f>
        <v>19</v>
      </c>
    </row>
    <row r="430" spans="1:10" x14ac:dyDescent="0.2">
      <c r="A430" s="1">
        <v>46286.826203703706</v>
      </c>
      <c r="B430" t="s">
        <v>4</v>
      </c>
      <c r="C430" t="s">
        <v>369</v>
      </c>
      <c r="D430" t="s">
        <v>136</v>
      </c>
      <c r="E430" t="s">
        <v>137</v>
      </c>
      <c r="F430" t="s">
        <v>3</v>
      </c>
      <c r="G430">
        <v>1</v>
      </c>
      <c r="H430" s="12">
        <f t="shared" si="40"/>
        <v>46286</v>
      </c>
      <c r="I430" s="9">
        <f t="shared" si="41"/>
        <v>2</v>
      </c>
      <c r="J430" s="10">
        <f t="shared" si="42"/>
        <v>19</v>
      </c>
    </row>
    <row r="431" spans="1:10" x14ac:dyDescent="0.2">
      <c r="A431" s="1">
        <v>46286.838043981479</v>
      </c>
      <c r="B431" t="s">
        <v>4</v>
      </c>
      <c r="C431" t="s">
        <v>307</v>
      </c>
      <c r="D431" t="s">
        <v>6</v>
      </c>
      <c r="E431" t="s">
        <v>7</v>
      </c>
      <c r="F431" t="s">
        <v>3</v>
      </c>
      <c r="G431">
        <v>1</v>
      </c>
      <c r="H431" s="12">
        <f t="shared" si="40"/>
        <v>46286</v>
      </c>
      <c r="I431" s="9">
        <f t="shared" si="41"/>
        <v>2</v>
      </c>
      <c r="J431" s="10">
        <f t="shared" si="42"/>
        <v>20</v>
      </c>
    </row>
    <row r="432" spans="1:10" x14ac:dyDescent="0.2">
      <c r="A432" s="1">
        <v>46286.838171296295</v>
      </c>
      <c r="B432" t="s">
        <v>20</v>
      </c>
      <c r="C432" t="s">
        <v>307</v>
      </c>
      <c r="D432" t="s">
        <v>6</v>
      </c>
      <c r="E432" t="s">
        <v>7</v>
      </c>
      <c r="F432" t="s">
        <v>3</v>
      </c>
      <c r="G432">
        <v>1</v>
      </c>
      <c r="H432" s="12">
        <f t="shared" si="40"/>
        <v>46286</v>
      </c>
      <c r="I432" s="9">
        <f t="shared" si="41"/>
        <v>2</v>
      </c>
      <c r="J432" s="10">
        <f t="shared" si="42"/>
        <v>20</v>
      </c>
    </row>
    <row r="433" spans="1:10" x14ac:dyDescent="0.2">
      <c r="A433" s="1">
        <v>46286.838449074072</v>
      </c>
      <c r="B433" t="s">
        <v>93</v>
      </c>
      <c r="C433" t="s">
        <v>307</v>
      </c>
      <c r="D433" t="s">
        <v>6</v>
      </c>
      <c r="E433" t="s">
        <v>7</v>
      </c>
      <c r="F433" t="s">
        <v>3</v>
      </c>
      <c r="G433">
        <v>1</v>
      </c>
      <c r="H433" s="12">
        <f t="shared" si="40"/>
        <v>46286</v>
      </c>
      <c r="I433" s="9">
        <f t="shared" si="41"/>
        <v>2</v>
      </c>
      <c r="J433" s="10">
        <f t="shared" si="42"/>
        <v>20</v>
      </c>
    </row>
    <row r="434" spans="1:10" x14ac:dyDescent="0.2">
      <c r="A434" s="1">
        <v>46286.839687500003</v>
      </c>
      <c r="B434" t="s">
        <v>74</v>
      </c>
      <c r="C434" t="s">
        <v>307</v>
      </c>
      <c r="D434" t="s">
        <v>6</v>
      </c>
      <c r="E434" t="s">
        <v>7</v>
      </c>
      <c r="F434" t="s">
        <v>3</v>
      </c>
      <c r="G434">
        <v>1</v>
      </c>
      <c r="H434" s="12">
        <f t="shared" si="40"/>
        <v>46286</v>
      </c>
      <c r="I434" s="9">
        <f t="shared" si="41"/>
        <v>2</v>
      </c>
      <c r="J434" s="10">
        <f t="shared" si="42"/>
        <v>20</v>
      </c>
    </row>
    <row r="435" spans="1:10" x14ac:dyDescent="0.2">
      <c r="A435" s="1">
        <v>46286.840370370373</v>
      </c>
      <c r="B435" t="s">
        <v>27</v>
      </c>
      <c r="C435" t="s">
        <v>307</v>
      </c>
      <c r="D435" t="s">
        <v>6</v>
      </c>
      <c r="E435" t="s">
        <v>7</v>
      </c>
      <c r="F435" t="s">
        <v>3</v>
      </c>
      <c r="G435">
        <v>1</v>
      </c>
      <c r="H435" s="12">
        <f t="shared" si="40"/>
        <v>46286</v>
      </c>
      <c r="I435" s="9">
        <f t="shared" si="41"/>
        <v>2</v>
      </c>
      <c r="J435" s="10">
        <f t="shared" si="42"/>
        <v>20</v>
      </c>
    </row>
    <row r="436" spans="1:10" x14ac:dyDescent="0.2">
      <c r="A436" s="1">
        <v>46286.840624999997</v>
      </c>
      <c r="B436" t="s">
        <v>89</v>
      </c>
      <c r="C436" t="s">
        <v>307</v>
      </c>
      <c r="D436" t="s">
        <v>6</v>
      </c>
      <c r="E436" t="s">
        <v>7</v>
      </c>
      <c r="F436" t="s">
        <v>3</v>
      </c>
      <c r="G436">
        <v>1</v>
      </c>
      <c r="H436" s="12">
        <f t="shared" si="40"/>
        <v>46286</v>
      </c>
      <c r="I436" s="9">
        <f t="shared" si="41"/>
        <v>2</v>
      </c>
      <c r="J436" s="10">
        <f t="shared" si="42"/>
        <v>20</v>
      </c>
    </row>
    <row r="437" spans="1:10" x14ac:dyDescent="0.2">
      <c r="A437" s="1">
        <v>46286.841122685182</v>
      </c>
      <c r="B437" t="s">
        <v>52</v>
      </c>
      <c r="C437" t="s">
        <v>307</v>
      </c>
      <c r="D437" t="s">
        <v>6</v>
      </c>
      <c r="E437" t="s">
        <v>7</v>
      </c>
      <c r="F437" t="s">
        <v>3</v>
      </c>
      <c r="G437">
        <v>1</v>
      </c>
      <c r="H437" s="12">
        <f t="shared" si="40"/>
        <v>46286</v>
      </c>
      <c r="I437" s="9">
        <f t="shared" si="41"/>
        <v>2</v>
      </c>
      <c r="J437" s="10">
        <f t="shared" si="42"/>
        <v>20</v>
      </c>
    </row>
    <row r="438" spans="1:10" x14ac:dyDescent="0.2">
      <c r="A438" s="1">
        <v>46286.841481481482</v>
      </c>
      <c r="B438" t="s">
        <v>101</v>
      </c>
      <c r="C438" t="s">
        <v>307</v>
      </c>
      <c r="D438" t="s">
        <v>6</v>
      </c>
      <c r="E438" t="s">
        <v>7</v>
      </c>
      <c r="F438" t="s">
        <v>3</v>
      </c>
      <c r="G438">
        <v>1</v>
      </c>
      <c r="H438" s="12">
        <f t="shared" si="40"/>
        <v>46286</v>
      </c>
      <c r="I438" s="9">
        <f t="shared" si="41"/>
        <v>2</v>
      </c>
      <c r="J438" s="10">
        <f t="shared" si="42"/>
        <v>20</v>
      </c>
    </row>
    <row r="439" spans="1:10" x14ac:dyDescent="0.2">
      <c r="A439" s="1">
        <v>46286.856562499997</v>
      </c>
      <c r="B439" t="s">
        <v>70</v>
      </c>
      <c r="C439" t="s">
        <v>148</v>
      </c>
      <c r="D439" t="s">
        <v>6</v>
      </c>
      <c r="E439" t="s">
        <v>7</v>
      </c>
      <c r="F439" t="s">
        <v>3</v>
      </c>
      <c r="G439">
        <v>1</v>
      </c>
      <c r="H439" s="12">
        <f t="shared" si="40"/>
        <v>46286</v>
      </c>
      <c r="I439" s="9">
        <f t="shared" si="41"/>
        <v>2</v>
      </c>
      <c r="J439" s="10">
        <f t="shared" si="42"/>
        <v>20</v>
      </c>
    </row>
    <row r="440" spans="1:10" x14ac:dyDescent="0.2">
      <c r="A440" s="1">
        <v>46286.857858796298</v>
      </c>
      <c r="B440" t="s">
        <v>367</v>
      </c>
      <c r="C440" t="s">
        <v>148</v>
      </c>
      <c r="D440" t="s">
        <v>6</v>
      </c>
      <c r="E440" t="s">
        <v>7</v>
      </c>
      <c r="F440" t="s">
        <v>3</v>
      </c>
      <c r="G440">
        <v>1</v>
      </c>
      <c r="H440" s="12">
        <f t="shared" si="40"/>
        <v>46286</v>
      </c>
      <c r="I440" s="9">
        <f t="shared" si="41"/>
        <v>2</v>
      </c>
      <c r="J440" s="10">
        <f t="shared" si="42"/>
        <v>20</v>
      </c>
    </row>
    <row r="441" spans="1:10" x14ac:dyDescent="0.2">
      <c r="A441" s="1">
        <v>46286.898032407407</v>
      </c>
      <c r="B441" t="s">
        <v>101</v>
      </c>
      <c r="C441" t="s">
        <v>370</v>
      </c>
      <c r="D441" t="s">
        <v>263</v>
      </c>
      <c r="E441" t="s">
        <v>72</v>
      </c>
      <c r="F441" t="s">
        <v>3</v>
      </c>
      <c r="G441">
        <v>1</v>
      </c>
      <c r="H441" s="12">
        <f t="shared" si="40"/>
        <v>46286</v>
      </c>
      <c r="I441" s="9">
        <f t="shared" si="41"/>
        <v>2</v>
      </c>
      <c r="J441" s="10">
        <f t="shared" si="42"/>
        <v>21</v>
      </c>
    </row>
    <row r="442" spans="1:10" x14ac:dyDescent="0.2">
      <c r="A442" s="1">
        <v>46286.903217592589</v>
      </c>
      <c r="B442" t="s">
        <v>49</v>
      </c>
      <c r="C442" t="s">
        <v>371</v>
      </c>
      <c r="D442" t="s">
        <v>372</v>
      </c>
      <c r="E442" t="s">
        <v>86</v>
      </c>
      <c r="F442" t="s">
        <v>3</v>
      </c>
      <c r="G442">
        <v>1</v>
      </c>
      <c r="H442" s="12">
        <f t="shared" si="40"/>
        <v>46286</v>
      </c>
      <c r="I442" s="9">
        <f t="shared" si="41"/>
        <v>2</v>
      </c>
      <c r="J442" s="10">
        <f t="shared" si="42"/>
        <v>21</v>
      </c>
    </row>
    <row r="443" spans="1:10" x14ac:dyDescent="0.2">
      <c r="A443" s="1">
        <v>46287.010034722225</v>
      </c>
      <c r="B443" t="s">
        <v>4</v>
      </c>
      <c r="C443" t="s">
        <v>373</v>
      </c>
      <c r="D443" t="s">
        <v>26</v>
      </c>
      <c r="E443" t="s">
        <v>7</v>
      </c>
      <c r="F443" t="s">
        <v>3</v>
      </c>
      <c r="G443">
        <v>1</v>
      </c>
      <c r="H443" s="12">
        <f t="shared" si="40"/>
        <v>46287</v>
      </c>
      <c r="I443" s="9">
        <f t="shared" si="41"/>
        <v>3</v>
      </c>
      <c r="J443" s="10">
        <f t="shared" si="42"/>
        <v>0</v>
      </c>
    </row>
    <row r="444" spans="1:10" x14ac:dyDescent="0.2">
      <c r="A444" s="1">
        <v>46287.010081018518</v>
      </c>
      <c r="B444" t="s">
        <v>8</v>
      </c>
      <c r="C444" t="s">
        <v>373</v>
      </c>
      <c r="D444" t="s">
        <v>26</v>
      </c>
      <c r="E444" t="s">
        <v>7</v>
      </c>
      <c r="F444" t="s">
        <v>3</v>
      </c>
      <c r="G444">
        <v>1</v>
      </c>
      <c r="H444" s="12">
        <f t="shared" si="40"/>
        <v>46287</v>
      </c>
      <c r="I444" s="9">
        <f t="shared" si="41"/>
        <v>3</v>
      </c>
      <c r="J444" s="10">
        <f t="shared" si="42"/>
        <v>0</v>
      </c>
    </row>
    <row r="445" spans="1:10" x14ac:dyDescent="0.2">
      <c r="A445" s="1">
        <v>46287.219502314816</v>
      </c>
      <c r="B445" t="s">
        <v>101</v>
      </c>
      <c r="C445" t="s">
        <v>123</v>
      </c>
      <c r="D445" t="s">
        <v>374</v>
      </c>
      <c r="E445" t="s">
        <v>374</v>
      </c>
      <c r="F445" t="s">
        <v>374</v>
      </c>
      <c r="G445">
        <v>1</v>
      </c>
      <c r="H445" s="12">
        <f t="shared" si="40"/>
        <v>46287</v>
      </c>
      <c r="I445" s="9">
        <f t="shared" si="41"/>
        <v>3</v>
      </c>
      <c r="J445" s="10">
        <f t="shared" si="42"/>
        <v>5</v>
      </c>
    </row>
    <row r="446" spans="1:10" x14ac:dyDescent="0.2">
      <c r="A446" s="1">
        <v>46287.222986111112</v>
      </c>
      <c r="B446" t="s">
        <v>8</v>
      </c>
      <c r="C446" t="s">
        <v>37</v>
      </c>
      <c r="D446" t="s">
        <v>38</v>
      </c>
      <c r="E446" t="s">
        <v>39</v>
      </c>
      <c r="F446" t="s">
        <v>3</v>
      </c>
      <c r="G446">
        <v>1</v>
      </c>
      <c r="H446" s="12">
        <f t="shared" si="40"/>
        <v>46287</v>
      </c>
      <c r="I446" s="9">
        <f t="shared" si="41"/>
        <v>3</v>
      </c>
      <c r="J446" s="10">
        <f t="shared" si="42"/>
        <v>5</v>
      </c>
    </row>
    <row r="447" spans="1:10" x14ac:dyDescent="0.2">
      <c r="A447" s="1">
        <v>46287.223287037035</v>
      </c>
      <c r="B447" t="s">
        <v>4</v>
      </c>
      <c r="C447" t="s">
        <v>37</v>
      </c>
      <c r="D447" t="s">
        <v>38</v>
      </c>
      <c r="E447" t="s">
        <v>39</v>
      </c>
      <c r="F447" t="s">
        <v>3</v>
      </c>
      <c r="G447">
        <v>1</v>
      </c>
      <c r="H447" s="12">
        <f t="shared" si="40"/>
        <v>46287</v>
      </c>
      <c r="I447" s="9">
        <f t="shared" si="41"/>
        <v>3</v>
      </c>
      <c r="J447" s="10">
        <f t="shared" si="42"/>
        <v>5</v>
      </c>
    </row>
    <row r="448" spans="1:10" x14ac:dyDescent="0.2">
      <c r="A448" s="1">
        <v>46287.224027777775</v>
      </c>
      <c r="B448" t="s">
        <v>25</v>
      </c>
      <c r="C448" t="s">
        <v>37</v>
      </c>
      <c r="D448" t="s">
        <v>38</v>
      </c>
      <c r="E448" t="s">
        <v>39</v>
      </c>
      <c r="F448" t="s">
        <v>3</v>
      </c>
      <c r="G448">
        <v>1</v>
      </c>
      <c r="H448" s="12">
        <f t="shared" si="40"/>
        <v>46287</v>
      </c>
      <c r="I448" s="9">
        <f t="shared" si="41"/>
        <v>3</v>
      </c>
      <c r="J448" s="10">
        <f t="shared" si="42"/>
        <v>5</v>
      </c>
    </row>
    <row r="449" spans="1:10" x14ac:dyDescent="0.2">
      <c r="A449" s="1">
        <v>46287.236747685187</v>
      </c>
      <c r="B449" t="s">
        <v>4</v>
      </c>
      <c r="C449" t="s">
        <v>145</v>
      </c>
      <c r="D449" t="s">
        <v>61</v>
      </c>
      <c r="E449" t="s">
        <v>7</v>
      </c>
      <c r="F449" t="s">
        <v>3</v>
      </c>
      <c r="G449">
        <v>1</v>
      </c>
      <c r="H449" s="12">
        <f t="shared" si="40"/>
        <v>46287</v>
      </c>
      <c r="I449" s="9">
        <f t="shared" si="41"/>
        <v>3</v>
      </c>
      <c r="J449" s="10">
        <f t="shared" si="42"/>
        <v>5</v>
      </c>
    </row>
    <row r="450" spans="1:10" x14ac:dyDescent="0.2">
      <c r="A450" s="1">
        <v>46287.236967592595</v>
      </c>
      <c r="B450" t="s">
        <v>75</v>
      </c>
      <c r="C450" t="s">
        <v>145</v>
      </c>
      <c r="D450" t="s">
        <v>61</v>
      </c>
      <c r="E450" t="s">
        <v>7</v>
      </c>
      <c r="F450" t="s">
        <v>3</v>
      </c>
      <c r="G450">
        <v>1</v>
      </c>
      <c r="H450" s="12">
        <f t="shared" si="40"/>
        <v>46287</v>
      </c>
      <c r="I450" s="9">
        <f t="shared" si="41"/>
        <v>3</v>
      </c>
      <c r="J450" s="10">
        <f t="shared" si="42"/>
        <v>5</v>
      </c>
    </row>
    <row r="451" spans="1:10" x14ac:dyDescent="0.2">
      <c r="A451" s="1">
        <v>46287.241087962961</v>
      </c>
      <c r="B451" t="s">
        <v>55</v>
      </c>
      <c r="C451" t="s">
        <v>145</v>
      </c>
      <c r="D451" t="s">
        <v>61</v>
      </c>
      <c r="E451" t="s">
        <v>7</v>
      </c>
      <c r="F451" t="s">
        <v>3</v>
      </c>
      <c r="G451">
        <v>1</v>
      </c>
      <c r="H451" s="12">
        <f t="shared" si="40"/>
        <v>46287</v>
      </c>
      <c r="I451" s="9">
        <f t="shared" si="41"/>
        <v>3</v>
      </c>
      <c r="J451" s="10">
        <f t="shared" si="42"/>
        <v>5</v>
      </c>
    </row>
    <row r="452" spans="1:10" x14ac:dyDescent="0.2">
      <c r="A452" s="1">
        <v>46287.241180555553</v>
      </c>
      <c r="B452" t="s">
        <v>8</v>
      </c>
      <c r="C452" t="s">
        <v>145</v>
      </c>
      <c r="D452" t="s">
        <v>61</v>
      </c>
      <c r="E452" t="s">
        <v>7</v>
      </c>
      <c r="F452" t="s">
        <v>3</v>
      </c>
      <c r="G452">
        <v>1</v>
      </c>
      <c r="H452" s="12">
        <f t="shared" si="40"/>
        <v>46287</v>
      </c>
      <c r="I452" s="9">
        <f t="shared" si="41"/>
        <v>3</v>
      </c>
      <c r="J452" s="10">
        <f t="shared" si="42"/>
        <v>5</v>
      </c>
    </row>
    <row r="453" spans="1:10" x14ac:dyDescent="0.2">
      <c r="A453" s="1">
        <v>46287.245752314811</v>
      </c>
      <c r="B453" t="s">
        <v>141</v>
      </c>
      <c r="C453" t="s">
        <v>145</v>
      </c>
      <c r="D453" t="s">
        <v>61</v>
      </c>
      <c r="E453" t="s">
        <v>7</v>
      </c>
      <c r="F453" t="s">
        <v>3</v>
      </c>
      <c r="G453">
        <v>1</v>
      </c>
      <c r="H453" s="12">
        <f t="shared" si="40"/>
        <v>46287</v>
      </c>
      <c r="I453" s="9">
        <f t="shared" si="41"/>
        <v>3</v>
      </c>
      <c r="J453" s="10">
        <f t="shared" si="42"/>
        <v>5</v>
      </c>
    </row>
    <row r="454" spans="1:10" x14ac:dyDescent="0.2">
      <c r="A454" s="1">
        <v>46287.348877314813</v>
      </c>
      <c r="B454" t="s">
        <v>4</v>
      </c>
      <c r="C454" t="s">
        <v>375</v>
      </c>
      <c r="D454" t="s">
        <v>376</v>
      </c>
      <c r="E454" t="s">
        <v>377</v>
      </c>
      <c r="F454" t="s">
        <v>3</v>
      </c>
      <c r="G454">
        <v>1</v>
      </c>
      <c r="H454" s="12">
        <f t="shared" si="40"/>
        <v>46287</v>
      </c>
      <c r="I454" s="9">
        <f t="shared" si="41"/>
        <v>3</v>
      </c>
      <c r="J454" s="10">
        <f t="shared" si="42"/>
        <v>8</v>
      </c>
    </row>
    <row r="455" spans="1:10" x14ac:dyDescent="0.2">
      <c r="A455" s="1">
        <v>46287.396851851852</v>
      </c>
      <c r="B455" t="s">
        <v>71</v>
      </c>
      <c r="C455" t="s">
        <v>83</v>
      </c>
      <c r="D455" t="s">
        <v>26</v>
      </c>
      <c r="E455" t="s">
        <v>7</v>
      </c>
      <c r="F455" t="s">
        <v>3</v>
      </c>
      <c r="G455">
        <v>1</v>
      </c>
      <c r="H455" s="12">
        <f t="shared" si="40"/>
        <v>46287</v>
      </c>
      <c r="I455" s="9">
        <f t="shared" si="41"/>
        <v>3</v>
      </c>
      <c r="J455" s="10">
        <f t="shared" si="42"/>
        <v>9</v>
      </c>
    </row>
    <row r="456" spans="1:10" x14ac:dyDescent="0.2">
      <c r="A456" s="1">
        <v>46287.408946759257</v>
      </c>
      <c r="B456" t="s">
        <v>4</v>
      </c>
      <c r="C456" t="s">
        <v>378</v>
      </c>
      <c r="D456" t="s">
        <v>201</v>
      </c>
      <c r="E456" t="s">
        <v>7</v>
      </c>
      <c r="F456" t="s">
        <v>3</v>
      </c>
      <c r="G456">
        <v>1</v>
      </c>
      <c r="H456" s="12">
        <f t="shared" si="40"/>
        <v>46287</v>
      </c>
      <c r="I456" s="9">
        <f t="shared" si="41"/>
        <v>3</v>
      </c>
      <c r="J456" s="10">
        <f t="shared" si="42"/>
        <v>9</v>
      </c>
    </row>
    <row r="457" spans="1:10" x14ac:dyDescent="0.2">
      <c r="A457" s="1">
        <v>46287.409201388888</v>
      </c>
      <c r="B457" t="s">
        <v>8</v>
      </c>
      <c r="C457" t="s">
        <v>378</v>
      </c>
      <c r="D457" t="s">
        <v>201</v>
      </c>
      <c r="E457" t="s">
        <v>7</v>
      </c>
      <c r="F457" t="s">
        <v>3</v>
      </c>
      <c r="G457">
        <v>1</v>
      </c>
      <c r="H457" s="12">
        <f t="shared" si="40"/>
        <v>46287</v>
      </c>
      <c r="I457" s="9">
        <f t="shared" si="41"/>
        <v>3</v>
      </c>
      <c r="J457" s="10">
        <f t="shared" si="42"/>
        <v>9</v>
      </c>
    </row>
    <row r="458" spans="1:10" x14ac:dyDescent="0.2">
      <c r="A458" s="1">
        <v>46287.429108796299</v>
      </c>
      <c r="B458" t="s">
        <v>4</v>
      </c>
      <c r="C458" t="s">
        <v>379</v>
      </c>
      <c r="D458" t="s">
        <v>61</v>
      </c>
      <c r="E458" t="s">
        <v>7</v>
      </c>
      <c r="F458" t="s">
        <v>3</v>
      </c>
      <c r="G458">
        <v>1</v>
      </c>
      <c r="H458" s="12">
        <f t="shared" si="40"/>
        <v>46287</v>
      </c>
      <c r="I458" s="9">
        <f t="shared" si="41"/>
        <v>3</v>
      </c>
      <c r="J458" s="10">
        <f t="shared" si="42"/>
        <v>10</v>
      </c>
    </row>
    <row r="459" spans="1:10" x14ac:dyDescent="0.2">
      <c r="A459" s="1">
        <v>46287.429155092592</v>
      </c>
      <c r="B459" t="s">
        <v>8</v>
      </c>
      <c r="C459" t="s">
        <v>379</v>
      </c>
      <c r="D459" t="s">
        <v>61</v>
      </c>
      <c r="E459" t="s">
        <v>7</v>
      </c>
      <c r="F459" t="s">
        <v>3</v>
      </c>
      <c r="G459">
        <v>1</v>
      </c>
      <c r="H459" s="12">
        <f t="shared" si="40"/>
        <v>46287</v>
      </c>
      <c r="I459" s="9">
        <f t="shared" si="41"/>
        <v>3</v>
      </c>
      <c r="J459" s="10">
        <f t="shared" si="42"/>
        <v>10</v>
      </c>
    </row>
    <row r="460" spans="1:10" x14ac:dyDescent="0.2">
      <c r="A460" s="1">
        <v>46287.456099537034</v>
      </c>
      <c r="B460" t="s">
        <v>4</v>
      </c>
      <c r="C460" t="s">
        <v>380</v>
      </c>
      <c r="D460" t="s">
        <v>6</v>
      </c>
      <c r="E460" t="s">
        <v>7</v>
      </c>
      <c r="F460" t="s">
        <v>3</v>
      </c>
      <c r="G460">
        <v>1</v>
      </c>
      <c r="H460" s="12">
        <f t="shared" si="40"/>
        <v>46287</v>
      </c>
      <c r="I460" s="9">
        <f t="shared" si="41"/>
        <v>3</v>
      </c>
      <c r="J460" s="10">
        <f t="shared" si="42"/>
        <v>10</v>
      </c>
    </row>
    <row r="461" spans="1:10" x14ac:dyDescent="0.2">
      <c r="A461" s="1">
        <v>46287.456365740742</v>
      </c>
      <c r="B461" t="s">
        <v>19</v>
      </c>
      <c r="C461" t="s">
        <v>380</v>
      </c>
      <c r="D461" t="s">
        <v>6</v>
      </c>
      <c r="E461" t="s">
        <v>7</v>
      </c>
      <c r="F461" t="s">
        <v>3</v>
      </c>
      <c r="G461">
        <v>1</v>
      </c>
      <c r="H461" s="12">
        <f t="shared" si="40"/>
        <v>46287</v>
      </c>
      <c r="I461" s="9">
        <f t="shared" si="41"/>
        <v>3</v>
      </c>
      <c r="J461" s="10">
        <f t="shared" si="42"/>
        <v>10</v>
      </c>
    </row>
    <row r="462" spans="1:10" x14ac:dyDescent="0.2">
      <c r="A462" s="1">
        <v>46287.514270833337</v>
      </c>
      <c r="B462" t="s">
        <v>11</v>
      </c>
      <c r="C462" t="s">
        <v>381</v>
      </c>
      <c r="D462" t="s">
        <v>382</v>
      </c>
      <c r="E462" t="s">
        <v>72</v>
      </c>
      <c r="F462" t="s">
        <v>3</v>
      </c>
      <c r="G462">
        <v>1</v>
      </c>
      <c r="H462" s="12">
        <f t="shared" si="40"/>
        <v>46287</v>
      </c>
      <c r="I462" s="9">
        <f t="shared" si="41"/>
        <v>3</v>
      </c>
      <c r="J462" s="10">
        <f t="shared" si="42"/>
        <v>12</v>
      </c>
    </row>
    <row r="463" spans="1:10" x14ac:dyDescent="0.2">
      <c r="A463" s="1">
        <v>46287.515960648147</v>
      </c>
      <c r="B463" t="s">
        <v>4</v>
      </c>
      <c r="C463" t="s">
        <v>383</v>
      </c>
      <c r="D463" t="s">
        <v>6</v>
      </c>
      <c r="E463" t="s">
        <v>7</v>
      </c>
      <c r="F463" t="s">
        <v>3</v>
      </c>
      <c r="G463">
        <v>1</v>
      </c>
      <c r="H463" s="12">
        <f t="shared" si="40"/>
        <v>46287</v>
      </c>
      <c r="I463" s="9">
        <f t="shared" si="41"/>
        <v>3</v>
      </c>
      <c r="J463" s="10">
        <f t="shared" si="42"/>
        <v>12</v>
      </c>
    </row>
    <row r="464" spans="1:10" x14ac:dyDescent="0.2">
      <c r="A464" s="1">
        <v>46287.516099537039</v>
      </c>
      <c r="B464" t="s">
        <v>49</v>
      </c>
      <c r="C464" t="s">
        <v>383</v>
      </c>
      <c r="D464" t="s">
        <v>6</v>
      </c>
      <c r="E464" t="s">
        <v>7</v>
      </c>
      <c r="F464" t="s">
        <v>3</v>
      </c>
      <c r="G464">
        <v>1</v>
      </c>
      <c r="H464" s="12">
        <f t="shared" si="40"/>
        <v>46287</v>
      </c>
      <c r="I464" s="9">
        <f t="shared" si="41"/>
        <v>3</v>
      </c>
      <c r="J464" s="10">
        <f t="shared" si="42"/>
        <v>12</v>
      </c>
    </row>
    <row r="465" spans="1:10" x14ac:dyDescent="0.2">
      <c r="A465" s="1">
        <v>46287.532106481478</v>
      </c>
      <c r="B465" t="s">
        <v>4</v>
      </c>
      <c r="C465" t="s">
        <v>384</v>
      </c>
      <c r="D465" t="s">
        <v>385</v>
      </c>
      <c r="E465" t="s">
        <v>7</v>
      </c>
      <c r="F465" t="s">
        <v>3</v>
      </c>
      <c r="G465">
        <v>1</v>
      </c>
      <c r="H465" s="12">
        <f t="shared" ref="H465:H499" si="43">INT(A465)</f>
        <v>46287</v>
      </c>
      <c r="I465" s="9">
        <f t="shared" ref="I465:I499" si="44">WEEKDAY(A465)</f>
        <v>3</v>
      </c>
      <c r="J465" s="10">
        <f t="shared" ref="J465:J499" si="45">HOUR(A465)</f>
        <v>12</v>
      </c>
    </row>
    <row r="466" spans="1:10" x14ac:dyDescent="0.2">
      <c r="A466" s="1">
        <v>46287.532638888886</v>
      </c>
      <c r="B466" t="s">
        <v>8</v>
      </c>
      <c r="C466" t="s">
        <v>384</v>
      </c>
      <c r="D466" t="s">
        <v>385</v>
      </c>
      <c r="E466" t="s">
        <v>7</v>
      </c>
      <c r="F466" t="s">
        <v>3</v>
      </c>
      <c r="G466">
        <v>1</v>
      </c>
      <c r="H466" s="12">
        <f t="shared" si="43"/>
        <v>46287</v>
      </c>
      <c r="I466" s="9">
        <f t="shared" si="44"/>
        <v>3</v>
      </c>
      <c r="J466" s="10">
        <f t="shared" si="45"/>
        <v>12</v>
      </c>
    </row>
    <row r="467" spans="1:10" x14ac:dyDescent="0.2">
      <c r="A467" s="1">
        <v>46287.53334490741</v>
      </c>
      <c r="B467" t="s">
        <v>101</v>
      </c>
      <c r="C467" t="s">
        <v>384</v>
      </c>
      <c r="D467" t="s">
        <v>385</v>
      </c>
      <c r="E467" t="s">
        <v>7</v>
      </c>
      <c r="F467" t="s">
        <v>3</v>
      </c>
      <c r="G467">
        <v>1</v>
      </c>
      <c r="H467" s="12">
        <f t="shared" si="43"/>
        <v>46287</v>
      </c>
      <c r="I467" s="9">
        <f t="shared" si="44"/>
        <v>3</v>
      </c>
      <c r="J467" s="10">
        <f t="shared" si="45"/>
        <v>12</v>
      </c>
    </row>
    <row r="468" spans="1:10" x14ac:dyDescent="0.2">
      <c r="A468" s="1">
        <v>46287.543124999997</v>
      </c>
      <c r="B468" t="s">
        <v>13</v>
      </c>
      <c r="C468" t="s">
        <v>189</v>
      </c>
      <c r="D468" t="s">
        <v>29</v>
      </c>
      <c r="E468" t="s">
        <v>30</v>
      </c>
      <c r="F468" t="s">
        <v>3</v>
      </c>
      <c r="G468">
        <v>1</v>
      </c>
      <c r="H468" s="12">
        <f t="shared" si="43"/>
        <v>46287</v>
      </c>
      <c r="I468" s="9">
        <f t="shared" si="44"/>
        <v>3</v>
      </c>
      <c r="J468" s="10">
        <f t="shared" si="45"/>
        <v>13</v>
      </c>
    </row>
    <row r="469" spans="1:10" x14ac:dyDescent="0.2">
      <c r="A469" s="1">
        <v>46287.553356481483</v>
      </c>
      <c r="B469" t="s">
        <v>89</v>
      </c>
      <c r="C469" t="s">
        <v>148</v>
      </c>
      <c r="D469" t="s">
        <v>6</v>
      </c>
      <c r="E469" t="s">
        <v>7</v>
      </c>
      <c r="F469" t="s">
        <v>3</v>
      </c>
      <c r="G469">
        <v>1</v>
      </c>
      <c r="H469" s="12">
        <f t="shared" si="43"/>
        <v>46287</v>
      </c>
      <c r="I469" s="9">
        <f t="shared" si="44"/>
        <v>3</v>
      </c>
      <c r="J469" s="10">
        <f t="shared" si="45"/>
        <v>13</v>
      </c>
    </row>
    <row r="470" spans="1:10" x14ac:dyDescent="0.2">
      <c r="A470" s="1">
        <v>46287.594652777778</v>
      </c>
      <c r="B470" t="s">
        <v>9</v>
      </c>
      <c r="C470" t="s">
        <v>148</v>
      </c>
      <c r="D470" t="s">
        <v>6</v>
      </c>
      <c r="E470" t="s">
        <v>7</v>
      </c>
      <c r="F470" t="s">
        <v>3</v>
      </c>
      <c r="G470">
        <v>1</v>
      </c>
      <c r="H470" s="12">
        <f t="shared" si="43"/>
        <v>46287</v>
      </c>
      <c r="I470" s="9">
        <f t="shared" si="44"/>
        <v>3</v>
      </c>
      <c r="J470" s="10">
        <f t="shared" si="45"/>
        <v>14</v>
      </c>
    </row>
    <row r="471" spans="1:10" x14ac:dyDescent="0.2">
      <c r="A471" s="1">
        <v>46287.631944444445</v>
      </c>
      <c r="B471" t="s">
        <v>4</v>
      </c>
      <c r="C471" t="s">
        <v>386</v>
      </c>
      <c r="D471" t="s">
        <v>387</v>
      </c>
      <c r="E471" t="s">
        <v>388</v>
      </c>
      <c r="F471" t="s">
        <v>3</v>
      </c>
      <c r="G471">
        <v>1</v>
      </c>
      <c r="H471" s="12">
        <f t="shared" si="43"/>
        <v>46287</v>
      </c>
      <c r="I471" s="9">
        <f t="shared" si="44"/>
        <v>3</v>
      </c>
      <c r="J471" s="10">
        <f t="shared" si="45"/>
        <v>15</v>
      </c>
    </row>
    <row r="472" spans="1:10" x14ac:dyDescent="0.2">
      <c r="A472" s="1">
        <v>46287.633414351854</v>
      </c>
      <c r="B472" t="s">
        <v>49</v>
      </c>
      <c r="C472" t="s">
        <v>386</v>
      </c>
      <c r="D472" t="s">
        <v>387</v>
      </c>
      <c r="E472" t="s">
        <v>388</v>
      </c>
      <c r="F472" t="s">
        <v>3</v>
      </c>
      <c r="G472">
        <v>1</v>
      </c>
      <c r="H472" s="12">
        <f t="shared" si="43"/>
        <v>46287</v>
      </c>
      <c r="I472" s="9">
        <f t="shared" si="44"/>
        <v>3</v>
      </c>
      <c r="J472" s="10">
        <f t="shared" si="45"/>
        <v>15</v>
      </c>
    </row>
    <row r="473" spans="1:10" x14ac:dyDescent="0.2">
      <c r="A473" s="1">
        <v>46287.674571759257</v>
      </c>
      <c r="B473" t="s">
        <v>0</v>
      </c>
      <c r="C473" t="s">
        <v>148</v>
      </c>
      <c r="D473" t="s">
        <v>6</v>
      </c>
      <c r="E473" t="s">
        <v>7</v>
      </c>
      <c r="F473" t="s">
        <v>3</v>
      </c>
      <c r="G473">
        <v>1</v>
      </c>
      <c r="H473" s="12">
        <f t="shared" si="43"/>
        <v>46287</v>
      </c>
      <c r="I473" s="9">
        <f t="shared" si="44"/>
        <v>3</v>
      </c>
      <c r="J473" s="10">
        <f t="shared" si="45"/>
        <v>16</v>
      </c>
    </row>
    <row r="474" spans="1:10" x14ac:dyDescent="0.2">
      <c r="A474" s="1">
        <v>46287.675902777781</v>
      </c>
      <c r="B474" t="s">
        <v>12</v>
      </c>
      <c r="C474" t="s">
        <v>148</v>
      </c>
      <c r="D474" t="s">
        <v>6</v>
      </c>
      <c r="E474" t="s">
        <v>7</v>
      </c>
      <c r="F474" t="s">
        <v>3</v>
      </c>
      <c r="G474">
        <v>1</v>
      </c>
      <c r="H474" s="12">
        <f t="shared" si="43"/>
        <v>46287</v>
      </c>
      <c r="I474" s="9">
        <f t="shared" si="44"/>
        <v>3</v>
      </c>
      <c r="J474" s="10">
        <f t="shared" si="45"/>
        <v>16</v>
      </c>
    </row>
    <row r="475" spans="1:10" x14ac:dyDescent="0.2">
      <c r="A475" s="1">
        <v>46287.700567129628</v>
      </c>
      <c r="B475" t="s">
        <v>11</v>
      </c>
      <c r="C475" t="s">
        <v>148</v>
      </c>
      <c r="D475" t="s">
        <v>6</v>
      </c>
      <c r="E475" t="s">
        <v>7</v>
      </c>
      <c r="F475" t="s">
        <v>3</v>
      </c>
      <c r="G475">
        <v>1</v>
      </c>
      <c r="H475" s="12">
        <f t="shared" si="43"/>
        <v>46287</v>
      </c>
      <c r="I475" s="9">
        <f t="shared" si="44"/>
        <v>3</v>
      </c>
      <c r="J475" s="10">
        <f t="shared" si="45"/>
        <v>16</v>
      </c>
    </row>
    <row r="476" spans="1:10" x14ac:dyDescent="0.2">
      <c r="A476" s="1">
        <v>46287.701180555552</v>
      </c>
      <c r="B476" t="s">
        <v>27</v>
      </c>
      <c r="C476" t="s">
        <v>148</v>
      </c>
      <c r="D476" t="s">
        <v>6</v>
      </c>
      <c r="E476" t="s">
        <v>7</v>
      </c>
      <c r="F476" t="s">
        <v>3</v>
      </c>
      <c r="G476">
        <v>1</v>
      </c>
      <c r="H476" s="12">
        <f t="shared" si="43"/>
        <v>46287</v>
      </c>
      <c r="I476" s="9">
        <f t="shared" si="44"/>
        <v>3</v>
      </c>
      <c r="J476" s="10">
        <f t="shared" si="45"/>
        <v>16</v>
      </c>
    </row>
    <row r="477" spans="1:10" x14ac:dyDescent="0.2">
      <c r="A477" s="1">
        <v>46287.754918981482</v>
      </c>
      <c r="B477" t="s">
        <v>4</v>
      </c>
      <c r="C477" t="s">
        <v>389</v>
      </c>
      <c r="D477" t="s">
        <v>6</v>
      </c>
      <c r="E477" t="s">
        <v>7</v>
      </c>
      <c r="F477" t="s">
        <v>3</v>
      </c>
      <c r="G477">
        <v>1</v>
      </c>
      <c r="H477" s="12">
        <f t="shared" si="43"/>
        <v>46287</v>
      </c>
      <c r="I477" s="9">
        <f t="shared" si="44"/>
        <v>3</v>
      </c>
      <c r="J477" s="10">
        <f t="shared" si="45"/>
        <v>18</v>
      </c>
    </row>
    <row r="478" spans="1:10" x14ac:dyDescent="0.2">
      <c r="A478" s="1">
        <v>46287.755150462966</v>
      </c>
      <c r="B478" t="s">
        <v>19</v>
      </c>
      <c r="C478" t="s">
        <v>389</v>
      </c>
      <c r="D478" t="s">
        <v>6</v>
      </c>
      <c r="E478" t="s">
        <v>7</v>
      </c>
      <c r="F478" t="s">
        <v>3</v>
      </c>
      <c r="G478">
        <v>1</v>
      </c>
      <c r="H478" s="12">
        <f t="shared" si="43"/>
        <v>46287</v>
      </c>
      <c r="I478" s="9">
        <f t="shared" si="44"/>
        <v>3</v>
      </c>
      <c r="J478" s="10">
        <f t="shared" si="45"/>
        <v>18</v>
      </c>
    </row>
    <row r="479" spans="1:10" x14ac:dyDescent="0.2">
      <c r="A479" s="1">
        <v>46287.783460648148</v>
      </c>
      <c r="B479" t="s">
        <v>4</v>
      </c>
      <c r="C479" t="s">
        <v>390</v>
      </c>
      <c r="D479" t="s">
        <v>391</v>
      </c>
      <c r="E479" t="s">
        <v>59</v>
      </c>
      <c r="F479" t="s">
        <v>3</v>
      </c>
      <c r="G479">
        <v>1</v>
      </c>
      <c r="H479" s="12">
        <f t="shared" si="43"/>
        <v>46287</v>
      </c>
      <c r="I479" s="9">
        <f t="shared" si="44"/>
        <v>3</v>
      </c>
      <c r="J479" s="10">
        <f t="shared" si="45"/>
        <v>18</v>
      </c>
    </row>
    <row r="480" spans="1:10" x14ac:dyDescent="0.2">
      <c r="A480" s="1">
        <v>46287.783472222225</v>
      </c>
      <c r="B480" t="s">
        <v>4</v>
      </c>
      <c r="C480" t="s">
        <v>392</v>
      </c>
      <c r="D480" t="s">
        <v>393</v>
      </c>
      <c r="E480" t="s">
        <v>394</v>
      </c>
      <c r="F480" t="s">
        <v>3</v>
      </c>
      <c r="G480">
        <v>1</v>
      </c>
      <c r="H480" s="12">
        <f t="shared" si="43"/>
        <v>46287</v>
      </c>
      <c r="I480" s="9">
        <f t="shared" si="44"/>
        <v>3</v>
      </c>
      <c r="J480" s="10">
        <f t="shared" si="45"/>
        <v>18</v>
      </c>
    </row>
    <row r="481" spans="1:10" x14ac:dyDescent="0.2">
      <c r="A481" s="1">
        <v>46287.783495370371</v>
      </c>
      <c r="B481" t="s">
        <v>4</v>
      </c>
      <c r="C481" t="s">
        <v>395</v>
      </c>
      <c r="D481" t="s">
        <v>396</v>
      </c>
      <c r="E481" t="s">
        <v>86</v>
      </c>
      <c r="F481" t="s">
        <v>3</v>
      </c>
      <c r="G481">
        <v>1</v>
      </c>
      <c r="H481" s="12">
        <f t="shared" si="43"/>
        <v>46287</v>
      </c>
      <c r="I481" s="9">
        <f t="shared" si="44"/>
        <v>3</v>
      </c>
      <c r="J481" s="10">
        <f t="shared" si="45"/>
        <v>18</v>
      </c>
    </row>
    <row r="482" spans="1:10" x14ac:dyDescent="0.2">
      <c r="A482" s="1">
        <v>46287.787395833337</v>
      </c>
      <c r="B482" t="s">
        <v>4</v>
      </c>
      <c r="C482" t="s">
        <v>397</v>
      </c>
      <c r="D482" t="s">
        <v>398</v>
      </c>
      <c r="E482" t="s">
        <v>72</v>
      </c>
      <c r="F482" t="s">
        <v>3</v>
      </c>
      <c r="G482">
        <v>1</v>
      </c>
      <c r="H482" s="12">
        <f t="shared" si="43"/>
        <v>46287</v>
      </c>
      <c r="I482" s="9">
        <f t="shared" si="44"/>
        <v>3</v>
      </c>
      <c r="J482" s="10">
        <f t="shared" si="45"/>
        <v>18</v>
      </c>
    </row>
    <row r="483" spans="1:10" x14ac:dyDescent="0.2">
      <c r="A483" s="1">
        <v>46287.813425925924</v>
      </c>
      <c r="B483" t="s">
        <v>49</v>
      </c>
      <c r="C483" t="s">
        <v>399</v>
      </c>
      <c r="D483" t="s">
        <v>400</v>
      </c>
      <c r="E483" t="s">
        <v>86</v>
      </c>
      <c r="F483" t="s">
        <v>3</v>
      </c>
      <c r="G483">
        <v>1</v>
      </c>
      <c r="H483" s="12">
        <f t="shared" si="43"/>
        <v>46287</v>
      </c>
      <c r="I483" s="9">
        <f t="shared" si="44"/>
        <v>3</v>
      </c>
      <c r="J483" s="10">
        <f t="shared" si="45"/>
        <v>19</v>
      </c>
    </row>
    <row r="484" spans="1:10" x14ac:dyDescent="0.2">
      <c r="A484" s="1">
        <v>46287.920543981483</v>
      </c>
      <c r="B484" t="s">
        <v>49</v>
      </c>
      <c r="C484" t="s">
        <v>164</v>
      </c>
      <c r="D484" t="s">
        <v>6</v>
      </c>
      <c r="E484" t="s">
        <v>7</v>
      </c>
      <c r="F484" t="s">
        <v>3</v>
      </c>
      <c r="G484">
        <v>1</v>
      </c>
      <c r="H484" s="12">
        <f t="shared" si="43"/>
        <v>46287</v>
      </c>
      <c r="I484" s="9">
        <f t="shared" si="44"/>
        <v>3</v>
      </c>
      <c r="J484" s="10">
        <f t="shared" si="45"/>
        <v>22</v>
      </c>
    </row>
    <row r="485" spans="1:10" x14ac:dyDescent="0.2">
      <c r="A485" s="1">
        <v>46287.943935185183</v>
      </c>
      <c r="B485" t="s">
        <v>49</v>
      </c>
      <c r="C485" t="s">
        <v>116</v>
      </c>
      <c r="D485" t="s">
        <v>61</v>
      </c>
      <c r="E485" t="s">
        <v>7</v>
      </c>
      <c r="F485" t="s">
        <v>3</v>
      </c>
      <c r="G485">
        <v>1</v>
      </c>
      <c r="H485" s="12">
        <f t="shared" si="43"/>
        <v>46287</v>
      </c>
      <c r="I485" s="9">
        <f t="shared" si="44"/>
        <v>3</v>
      </c>
      <c r="J485" s="10">
        <f t="shared" si="45"/>
        <v>22</v>
      </c>
    </row>
    <row r="486" spans="1:10" x14ac:dyDescent="0.2">
      <c r="A486" s="1">
        <v>46288.136921296296</v>
      </c>
      <c r="B486" t="s">
        <v>4</v>
      </c>
      <c r="C486" t="s">
        <v>35</v>
      </c>
      <c r="D486" t="s">
        <v>156</v>
      </c>
      <c r="E486" t="s">
        <v>36</v>
      </c>
      <c r="F486" t="s">
        <v>3</v>
      </c>
      <c r="G486">
        <v>1</v>
      </c>
      <c r="H486" s="12">
        <f t="shared" si="43"/>
        <v>46288</v>
      </c>
      <c r="I486" s="9">
        <f t="shared" si="44"/>
        <v>4</v>
      </c>
      <c r="J486" s="10">
        <f t="shared" si="45"/>
        <v>3</v>
      </c>
    </row>
    <row r="487" spans="1:10" x14ac:dyDescent="0.2">
      <c r="A487" s="1">
        <v>46288.136979166666</v>
      </c>
      <c r="B487" t="s">
        <v>101</v>
      </c>
      <c r="C487" t="s">
        <v>35</v>
      </c>
      <c r="D487" t="s">
        <v>156</v>
      </c>
      <c r="E487" t="s">
        <v>36</v>
      </c>
      <c r="F487" t="s">
        <v>3</v>
      </c>
      <c r="G487">
        <v>1</v>
      </c>
      <c r="H487" s="12">
        <f t="shared" si="43"/>
        <v>46288</v>
      </c>
      <c r="I487" s="9">
        <f t="shared" si="44"/>
        <v>4</v>
      </c>
      <c r="J487" s="10">
        <f t="shared" si="45"/>
        <v>3</v>
      </c>
    </row>
    <row r="488" spans="1:10" x14ac:dyDescent="0.2">
      <c r="A488" s="1">
        <v>46288.204733796294</v>
      </c>
      <c r="B488" t="s">
        <v>8</v>
      </c>
      <c r="C488" t="s">
        <v>401</v>
      </c>
      <c r="D488" t="s">
        <v>61</v>
      </c>
      <c r="E488" t="s">
        <v>7</v>
      </c>
      <c r="F488" t="s">
        <v>3</v>
      </c>
      <c r="G488">
        <v>1</v>
      </c>
      <c r="H488" s="12">
        <f t="shared" si="43"/>
        <v>46288</v>
      </c>
      <c r="I488" s="9">
        <f t="shared" si="44"/>
        <v>4</v>
      </c>
      <c r="J488" s="10">
        <f t="shared" si="45"/>
        <v>4</v>
      </c>
    </row>
    <row r="489" spans="1:10" x14ac:dyDescent="0.2">
      <c r="A489" s="1">
        <v>46288.281365740739</v>
      </c>
      <c r="B489" t="s">
        <v>4</v>
      </c>
      <c r="C489" t="s">
        <v>402</v>
      </c>
      <c r="D489" t="s">
        <v>249</v>
      </c>
      <c r="E489" t="s">
        <v>7</v>
      </c>
      <c r="F489" t="s">
        <v>3</v>
      </c>
      <c r="G489">
        <v>1</v>
      </c>
      <c r="H489" s="12">
        <f t="shared" si="43"/>
        <v>46288</v>
      </c>
      <c r="I489" s="9">
        <f t="shared" si="44"/>
        <v>4</v>
      </c>
      <c r="J489" s="10">
        <f t="shared" si="45"/>
        <v>6</v>
      </c>
    </row>
    <row r="490" spans="1:10" x14ac:dyDescent="0.2">
      <c r="A490" s="1">
        <v>46288.281539351854</v>
      </c>
      <c r="B490" t="s">
        <v>49</v>
      </c>
      <c r="C490" t="s">
        <v>402</v>
      </c>
      <c r="D490" t="s">
        <v>249</v>
      </c>
      <c r="E490" t="s">
        <v>7</v>
      </c>
      <c r="F490" t="s">
        <v>3</v>
      </c>
      <c r="G490">
        <v>1</v>
      </c>
      <c r="H490" s="12">
        <f t="shared" si="43"/>
        <v>46288</v>
      </c>
      <c r="I490" s="9">
        <f t="shared" si="44"/>
        <v>4</v>
      </c>
      <c r="J490" s="10">
        <f t="shared" si="45"/>
        <v>6</v>
      </c>
    </row>
    <row r="491" spans="1:10" x14ac:dyDescent="0.2">
      <c r="A491" s="1">
        <v>46288.352939814817</v>
      </c>
      <c r="B491" t="s">
        <v>4</v>
      </c>
      <c r="C491" t="s">
        <v>403</v>
      </c>
      <c r="D491" t="s">
        <v>15</v>
      </c>
      <c r="E491" t="s">
        <v>16</v>
      </c>
      <c r="F491" t="s">
        <v>3</v>
      </c>
      <c r="G491">
        <v>1</v>
      </c>
      <c r="H491" s="12">
        <f t="shared" si="43"/>
        <v>46288</v>
      </c>
      <c r="I491" s="9">
        <f t="shared" si="44"/>
        <v>4</v>
      </c>
      <c r="J491" s="10">
        <f t="shared" si="45"/>
        <v>8</v>
      </c>
    </row>
    <row r="492" spans="1:10" x14ac:dyDescent="0.2">
      <c r="A492" s="1">
        <v>46288.360023148147</v>
      </c>
      <c r="B492" t="s">
        <v>4</v>
      </c>
      <c r="C492" t="s">
        <v>404</v>
      </c>
      <c r="D492" t="s">
        <v>26</v>
      </c>
      <c r="E492" t="s">
        <v>7</v>
      </c>
      <c r="F492" t="s">
        <v>3</v>
      </c>
      <c r="G492">
        <v>1</v>
      </c>
      <c r="H492" s="12">
        <f t="shared" si="43"/>
        <v>46288</v>
      </c>
      <c r="I492" s="9">
        <f t="shared" si="44"/>
        <v>4</v>
      </c>
      <c r="J492" s="10">
        <f t="shared" si="45"/>
        <v>8</v>
      </c>
    </row>
    <row r="493" spans="1:10" x14ac:dyDescent="0.2">
      <c r="A493" s="1">
        <v>46288.361203703702</v>
      </c>
      <c r="B493" t="s">
        <v>49</v>
      </c>
      <c r="C493" t="s">
        <v>404</v>
      </c>
      <c r="D493" t="s">
        <v>26</v>
      </c>
      <c r="E493" t="s">
        <v>7</v>
      </c>
      <c r="F493" t="s">
        <v>3</v>
      </c>
      <c r="G493">
        <v>1</v>
      </c>
      <c r="H493" s="12">
        <f t="shared" si="43"/>
        <v>46288</v>
      </c>
      <c r="I493" s="9">
        <f t="shared" si="44"/>
        <v>4</v>
      </c>
      <c r="J493" s="10">
        <f t="shared" si="45"/>
        <v>8</v>
      </c>
    </row>
    <row r="494" spans="1:10" x14ac:dyDescent="0.2">
      <c r="A494" s="1">
        <v>46288.364502314813</v>
      </c>
      <c r="B494" t="s">
        <v>53</v>
      </c>
      <c r="C494" t="s">
        <v>405</v>
      </c>
      <c r="D494" t="s">
        <v>34</v>
      </c>
      <c r="E494" t="s">
        <v>30</v>
      </c>
      <c r="F494" t="s">
        <v>3</v>
      </c>
      <c r="G494">
        <v>1</v>
      </c>
      <c r="H494" s="12">
        <f t="shared" si="43"/>
        <v>46288</v>
      </c>
      <c r="I494" s="9">
        <f t="shared" si="44"/>
        <v>4</v>
      </c>
      <c r="J494" s="10">
        <f t="shared" si="45"/>
        <v>8</v>
      </c>
    </row>
    <row r="495" spans="1:10" x14ac:dyDescent="0.2">
      <c r="A495" s="1">
        <v>46288.367696759262</v>
      </c>
      <c r="B495" t="s">
        <v>4</v>
      </c>
      <c r="C495" t="s">
        <v>406</v>
      </c>
      <c r="D495" t="s">
        <v>61</v>
      </c>
      <c r="E495" t="s">
        <v>7</v>
      </c>
      <c r="F495" t="s">
        <v>3</v>
      </c>
      <c r="G495">
        <v>1</v>
      </c>
      <c r="H495" s="12">
        <f t="shared" si="43"/>
        <v>46288</v>
      </c>
      <c r="I495" s="9">
        <f t="shared" si="44"/>
        <v>4</v>
      </c>
      <c r="J495" s="10">
        <f t="shared" si="45"/>
        <v>8</v>
      </c>
    </row>
    <row r="496" spans="1:10" x14ac:dyDescent="0.2">
      <c r="A496" s="1">
        <v>46288.368078703701</v>
      </c>
      <c r="B496" t="s">
        <v>49</v>
      </c>
      <c r="C496" t="s">
        <v>406</v>
      </c>
      <c r="D496" t="s">
        <v>61</v>
      </c>
      <c r="E496" t="s">
        <v>7</v>
      </c>
      <c r="F496" t="s">
        <v>3</v>
      </c>
      <c r="G496">
        <v>1</v>
      </c>
      <c r="H496" s="12">
        <f t="shared" si="43"/>
        <v>46288</v>
      </c>
      <c r="I496" s="9">
        <f t="shared" si="44"/>
        <v>4</v>
      </c>
      <c r="J496" s="10">
        <f t="shared" si="45"/>
        <v>8</v>
      </c>
    </row>
    <row r="497" spans="1:10" x14ac:dyDescent="0.2">
      <c r="A497" s="1">
        <v>46288.451655092591</v>
      </c>
      <c r="B497" t="s">
        <v>11</v>
      </c>
      <c r="C497" t="s">
        <v>143</v>
      </c>
      <c r="D497" t="s">
        <v>6</v>
      </c>
      <c r="E497" t="s">
        <v>7</v>
      </c>
      <c r="F497" t="s">
        <v>3</v>
      </c>
      <c r="G497">
        <v>1</v>
      </c>
      <c r="H497" s="12">
        <f t="shared" si="43"/>
        <v>46288</v>
      </c>
      <c r="I497" s="9">
        <f t="shared" si="44"/>
        <v>4</v>
      </c>
      <c r="J497" s="10">
        <f t="shared" si="45"/>
        <v>10</v>
      </c>
    </row>
    <row r="498" spans="1:10" x14ac:dyDescent="0.2">
      <c r="A498" s="1">
        <v>46288.497141203705</v>
      </c>
      <c r="B498" t="s">
        <v>11</v>
      </c>
      <c r="C498" t="s">
        <v>152</v>
      </c>
      <c r="D498" t="s">
        <v>26</v>
      </c>
      <c r="E498" t="s">
        <v>7</v>
      </c>
      <c r="F498" t="s">
        <v>3</v>
      </c>
      <c r="G498">
        <v>1</v>
      </c>
      <c r="H498" s="12">
        <f t="shared" si="43"/>
        <v>46288</v>
      </c>
      <c r="I498" s="9">
        <f t="shared" si="44"/>
        <v>4</v>
      </c>
      <c r="J498" s="10">
        <f t="shared" si="45"/>
        <v>11</v>
      </c>
    </row>
    <row r="499" spans="1:10" x14ac:dyDescent="0.2">
      <c r="A499" s="1">
        <v>46288.497685185182</v>
      </c>
      <c r="B499" t="s">
        <v>8</v>
      </c>
      <c r="C499" t="s">
        <v>152</v>
      </c>
      <c r="D499" t="s">
        <v>26</v>
      </c>
      <c r="E499" t="s">
        <v>7</v>
      </c>
      <c r="F499" t="s">
        <v>3</v>
      </c>
      <c r="G499">
        <v>1</v>
      </c>
      <c r="H499" s="12">
        <f t="shared" si="43"/>
        <v>46288</v>
      </c>
      <c r="I499" s="9">
        <f t="shared" si="44"/>
        <v>4</v>
      </c>
      <c r="J499" s="10">
        <f t="shared" si="45"/>
        <v>11</v>
      </c>
    </row>
    <row r="500" spans="1:10" x14ac:dyDescent="0.2">
      <c r="A500" s="1">
        <v>46288.589456018519</v>
      </c>
      <c r="B500" t="s">
        <v>9</v>
      </c>
      <c r="C500" t="s">
        <v>370</v>
      </c>
      <c r="D500" t="s">
        <v>263</v>
      </c>
      <c r="E500" t="s">
        <v>72</v>
      </c>
      <c r="F500" t="s">
        <v>3</v>
      </c>
      <c r="G500">
        <v>1</v>
      </c>
      <c r="H500" s="12">
        <f t="shared" ref="H500:H531" si="46">INT(A500)</f>
        <v>46288</v>
      </c>
      <c r="I500" s="9">
        <f t="shared" ref="I500:I531" si="47">WEEKDAY(A500)</f>
        <v>4</v>
      </c>
      <c r="J500" s="10">
        <f t="shared" ref="J500:J531" si="48">HOUR(A500)</f>
        <v>14</v>
      </c>
    </row>
    <row r="501" spans="1:10" x14ac:dyDescent="0.2">
      <c r="A501" s="1">
        <v>46288.591134259259</v>
      </c>
      <c r="B501" t="s">
        <v>101</v>
      </c>
      <c r="C501" t="s">
        <v>148</v>
      </c>
      <c r="D501" t="s">
        <v>6</v>
      </c>
      <c r="E501" t="s">
        <v>7</v>
      </c>
      <c r="F501" t="s">
        <v>3</v>
      </c>
      <c r="G501">
        <v>1</v>
      </c>
      <c r="H501" s="12">
        <f t="shared" si="46"/>
        <v>46288</v>
      </c>
      <c r="I501" s="9">
        <f t="shared" si="47"/>
        <v>4</v>
      </c>
      <c r="J501" s="10">
        <f t="shared" si="48"/>
        <v>14</v>
      </c>
    </row>
    <row r="502" spans="1:10" x14ac:dyDescent="0.2">
      <c r="A502" s="1">
        <v>46288.623831018522</v>
      </c>
      <c r="B502" t="s">
        <v>4</v>
      </c>
      <c r="C502" t="s">
        <v>84</v>
      </c>
      <c r="D502" t="s">
        <v>6</v>
      </c>
      <c r="E502" t="s">
        <v>7</v>
      </c>
      <c r="F502" t="s">
        <v>3</v>
      </c>
      <c r="G502">
        <v>1</v>
      </c>
      <c r="H502" s="12">
        <f t="shared" si="46"/>
        <v>46288</v>
      </c>
      <c r="I502" s="9">
        <f t="shared" si="47"/>
        <v>4</v>
      </c>
      <c r="J502" s="10">
        <f t="shared" si="48"/>
        <v>14</v>
      </c>
    </row>
    <row r="503" spans="1:10" x14ac:dyDescent="0.2">
      <c r="A503" s="1">
        <v>46288.624432870369</v>
      </c>
      <c r="B503" t="s">
        <v>49</v>
      </c>
      <c r="C503" t="s">
        <v>84</v>
      </c>
      <c r="D503" t="s">
        <v>6</v>
      </c>
      <c r="E503" t="s">
        <v>7</v>
      </c>
      <c r="F503" t="s">
        <v>3</v>
      </c>
      <c r="G503">
        <v>1</v>
      </c>
      <c r="H503" s="12">
        <f t="shared" si="46"/>
        <v>46288</v>
      </c>
      <c r="I503" s="9">
        <f t="shared" si="47"/>
        <v>4</v>
      </c>
      <c r="J503" s="10">
        <f t="shared" si="48"/>
        <v>14</v>
      </c>
    </row>
    <row r="504" spans="1:10" x14ac:dyDescent="0.2">
      <c r="A504" s="1">
        <v>46288.627222222225</v>
      </c>
      <c r="B504" t="s">
        <v>8</v>
      </c>
      <c r="C504" t="s">
        <v>81</v>
      </c>
      <c r="D504" t="s">
        <v>10</v>
      </c>
      <c r="E504" t="s">
        <v>7</v>
      </c>
      <c r="F504" t="s">
        <v>3</v>
      </c>
      <c r="G504">
        <v>1</v>
      </c>
      <c r="H504" s="12">
        <f t="shared" si="46"/>
        <v>46288</v>
      </c>
      <c r="I504" s="9">
        <f t="shared" si="47"/>
        <v>4</v>
      </c>
      <c r="J504" s="10">
        <f t="shared" si="48"/>
        <v>15</v>
      </c>
    </row>
    <row r="505" spans="1:10" x14ac:dyDescent="0.2">
      <c r="A505" s="1">
        <v>46288.643680555557</v>
      </c>
      <c r="B505" t="s">
        <v>11</v>
      </c>
      <c r="C505" t="s">
        <v>148</v>
      </c>
      <c r="D505" t="s">
        <v>6</v>
      </c>
      <c r="E505" t="s">
        <v>7</v>
      </c>
      <c r="F505" t="s">
        <v>3</v>
      </c>
      <c r="G505">
        <v>1</v>
      </c>
      <c r="H505" s="12">
        <f t="shared" si="46"/>
        <v>46288</v>
      </c>
      <c r="I505" s="9">
        <f t="shared" si="47"/>
        <v>4</v>
      </c>
      <c r="J505" s="10">
        <f t="shared" si="48"/>
        <v>15</v>
      </c>
    </row>
    <row r="506" spans="1:10" x14ac:dyDescent="0.2">
      <c r="A506" s="1">
        <v>46288.663900462961</v>
      </c>
      <c r="B506" t="s">
        <v>4</v>
      </c>
      <c r="C506" t="s">
        <v>407</v>
      </c>
      <c r="D506" t="s">
        <v>38</v>
      </c>
      <c r="E506" t="s">
        <v>39</v>
      </c>
      <c r="F506" t="s">
        <v>3</v>
      </c>
      <c r="G506">
        <v>1</v>
      </c>
      <c r="H506" s="12">
        <f t="shared" si="46"/>
        <v>46288</v>
      </c>
      <c r="I506" s="9">
        <f t="shared" si="47"/>
        <v>4</v>
      </c>
      <c r="J506" s="10">
        <f t="shared" si="48"/>
        <v>15</v>
      </c>
    </row>
    <row r="507" spans="1:10" x14ac:dyDescent="0.2">
      <c r="A507" s="1">
        <v>46288.66946759259</v>
      </c>
      <c r="B507" t="s">
        <v>54</v>
      </c>
      <c r="C507" t="s">
        <v>148</v>
      </c>
      <c r="D507" t="s">
        <v>6</v>
      </c>
      <c r="E507" t="s">
        <v>7</v>
      </c>
      <c r="F507" t="s">
        <v>3</v>
      </c>
      <c r="G507">
        <v>1</v>
      </c>
      <c r="H507" s="12">
        <f t="shared" si="46"/>
        <v>46288</v>
      </c>
      <c r="I507" s="9">
        <f t="shared" si="47"/>
        <v>4</v>
      </c>
      <c r="J507" s="10">
        <f t="shared" si="48"/>
        <v>16</v>
      </c>
    </row>
    <row r="508" spans="1:10" x14ac:dyDescent="0.2">
      <c r="A508" s="1">
        <v>46288.669571759259</v>
      </c>
      <c r="B508" t="s">
        <v>71</v>
      </c>
      <c r="C508" t="s">
        <v>148</v>
      </c>
      <c r="D508" t="s">
        <v>6</v>
      </c>
      <c r="E508" t="s">
        <v>7</v>
      </c>
      <c r="F508" t="s">
        <v>3</v>
      </c>
      <c r="G508">
        <v>1</v>
      </c>
      <c r="H508" s="12">
        <f t="shared" si="46"/>
        <v>46288</v>
      </c>
      <c r="I508" s="9">
        <f t="shared" si="47"/>
        <v>4</v>
      </c>
      <c r="J508" s="10">
        <f t="shared" si="48"/>
        <v>16</v>
      </c>
    </row>
    <row r="509" spans="1:10" x14ac:dyDescent="0.2">
      <c r="A509" s="1">
        <v>46288.669664351852</v>
      </c>
      <c r="B509" t="s">
        <v>55</v>
      </c>
      <c r="C509" t="s">
        <v>148</v>
      </c>
      <c r="D509" t="s">
        <v>6</v>
      </c>
      <c r="E509" t="s">
        <v>7</v>
      </c>
      <c r="F509" t="s">
        <v>3</v>
      </c>
      <c r="G509">
        <v>1</v>
      </c>
      <c r="H509" s="12">
        <f t="shared" si="46"/>
        <v>46288</v>
      </c>
      <c r="I509" s="9">
        <f t="shared" si="47"/>
        <v>4</v>
      </c>
      <c r="J509" s="10">
        <f t="shared" si="48"/>
        <v>16</v>
      </c>
    </row>
    <row r="510" spans="1:10" x14ac:dyDescent="0.2">
      <c r="A510" s="1">
        <v>46288.677106481482</v>
      </c>
      <c r="B510" t="s">
        <v>19</v>
      </c>
      <c r="C510" t="s">
        <v>408</v>
      </c>
      <c r="D510" t="s">
        <v>63</v>
      </c>
      <c r="E510" t="s">
        <v>2</v>
      </c>
      <c r="F510" t="s">
        <v>3</v>
      </c>
      <c r="G510">
        <v>1</v>
      </c>
      <c r="H510" s="12">
        <f t="shared" si="46"/>
        <v>46288</v>
      </c>
      <c r="I510" s="9">
        <f t="shared" si="47"/>
        <v>4</v>
      </c>
      <c r="J510" s="10">
        <f t="shared" si="48"/>
        <v>16</v>
      </c>
    </row>
    <row r="511" spans="1:10" x14ac:dyDescent="0.2">
      <c r="A511" s="1">
        <v>46288.688032407408</v>
      </c>
      <c r="B511" t="s">
        <v>4</v>
      </c>
      <c r="C511" t="s">
        <v>37</v>
      </c>
      <c r="D511" t="s">
        <v>38</v>
      </c>
      <c r="E511" t="s">
        <v>39</v>
      </c>
      <c r="F511" t="s">
        <v>3</v>
      </c>
      <c r="G511">
        <v>1</v>
      </c>
      <c r="H511" s="12">
        <f t="shared" si="46"/>
        <v>46288</v>
      </c>
      <c r="I511" s="9">
        <f t="shared" si="47"/>
        <v>4</v>
      </c>
      <c r="J511" s="10">
        <f t="shared" si="48"/>
        <v>16</v>
      </c>
    </row>
    <row r="512" spans="1:10" x14ac:dyDescent="0.2">
      <c r="A512" s="1">
        <v>46288.707731481481</v>
      </c>
      <c r="B512" t="s">
        <v>4</v>
      </c>
      <c r="C512" t="s">
        <v>235</v>
      </c>
      <c r="D512" t="s">
        <v>61</v>
      </c>
      <c r="E512" t="s">
        <v>7</v>
      </c>
      <c r="F512" t="s">
        <v>3</v>
      </c>
      <c r="G512">
        <v>1</v>
      </c>
      <c r="H512" s="12">
        <f t="shared" si="46"/>
        <v>46288</v>
      </c>
      <c r="I512" s="9">
        <f t="shared" si="47"/>
        <v>4</v>
      </c>
      <c r="J512" s="10">
        <f t="shared" si="48"/>
        <v>16</v>
      </c>
    </row>
    <row r="513" spans="1:10" x14ac:dyDescent="0.2">
      <c r="A513" s="1">
        <v>46288.707766203705</v>
      </c>
      <c r="B513" t="s">
        <v>8</v>
      </c>
      <c r="C513" t="s">
        <v>235</v>
      </c>
      <c r="D513" t="s">
        <v>61</v>
      </c>
      <c r="E513" t="s">
        <v>7</v>
      </c>
      <c r="F513" t="s">
        <v>3</v>
      </c>
      <c r="G513">
        <v>1</v>
      </c>
      <c r="H513" s="12">
        <f t="shared" si="46"/>
        <v>46288</v>
      </c>
      <c r="I513" s="9">
        <f t="shared" si="47"/>
        <v>4</v>
      </c>
      <c r="J513" s="10">
        <f t="shared" si="48"/>
        <v>16</v>
      </c>
    </row>
    <row r="514" spans="1:10" x14ac:dyDescent="0.2">
      <c r="A514" s="1">
        <v>46288.712789351855</v>
      </c>
      <c r="B514" t="s">
        <v>4</v>
      </c>
      <c r="C514" t="s">
        <v>409</v>
      </c>
      <c r="D514" t="s">
        <v>10</v>
      </c>
      <c r="E514" t="s">
        <v>7</v>
      </c>
      <c r="F514" t="s">
        <v>3</v>
      </c>
      <c r="G514">
        <v>1</v>
      </c>
      <c r="H514" s="12">
        <f t="shared" si="46"/>
        <v>46288</v>
      </c>
      <c r="I514" s="9">
        <f t="shared" si="47"/>
        <v>4</v>
      </c>
      <c r="J514" s="10">
        <f t="shared" si="48"/>
        <v>17</v>
      </c>
    </row>
    <row r="515" spans="1:10" x14ac:dyDescent="0.2">
      <c r="A515" s="1">
        <v>46288.712812500002</v>
      </c>
      <c r="B515" t="s">
        <v>8</v>
      </c>
      <c r="C515" t="s">
        <v>409</v>
      </c>
      <c r="D515" t="s">
        <v>10</v>
      </c>
      <c r="E515" t="s">
        <v>7</v>
      </c>
      <c r="F515" t="s">
        <v>3</v>
      </c>
      <c r="G515">
        <v>1</v>
      </c>
      <c r="H515" s="12">
        <f t="shared" si="46"/>
        <v>46288</v>
      </c>
      <c r="I515" s="9">
        <f t="shared" si="47"/>
        <v>4</v>
      </c>
      <c r="J515" s="10">
        <f t="shared" si="48"/>
        <v>17</v>
      </c>
    </row>
    <row r="516" spans="1:10" x14ac:dyDescent="0.2">
      <c r="A516" s="1">
        <v>46288.723796296297</v>
      </c>
      <c r="B516" t="s">
        <v>4</v>
      </c>
      <c r="C516" t="s">
        <v>410</v>
      </c>
      <c r="D516" t="s">
        <v>112</v>
      </c>
      <c r="E516" t="s">
        <v>113</v>
      </c>
      <c r="F516" t="s">
        <v>3</v>
      </c>
      <c r="G516">
        <v>1</v>
      </c>
      <c r="H516" s="12">
        <f t="shared" si="46"/>
        <v>46288</v>
      </c>
      <c r="I516" s="9">
        <f t="shared" si="47"/>
        <v>4</v>
      </c>
      <c r="J516" s="10">
        <f t="shared" si="48"/>
        <v>17</v>
      </c>
    </row>
    <row r="517" spans="1:10" x14ac:dyDescent="0.2">
      <c r="A517" s="1">
        <v>46288.72383101852</v>
      </c>
      <c r="B517" t="s">
        <v>0</v>
      </c>
      <c r="C517" t="s">
        <v>410</v>
      </c>
      <c r="D517" t="s">
        <v>112</v>
      </c>
      <c r="E517" t="s">
        <v>113</v>
      </c>
      <c r="F517" t="s">
        <v>3</v>
      </c>
      <c r="G517">
        <v>1</v>
      </c>
      <c r="H517" s="12">
        <f t="shared" si="46"/>
        <v>46288</v>
      </c>
      <c r="I517" s="9">
        <f t="shared" si="47"/>
        <v>4</v>
      </c>
      <c r="J517" s="10">
        <f t="shared" si="48"/>
        <v>17</v>
      </c>
    </row>
    <row r="518" spans="1:10" x14ac:dyDescent="0.2">
      <c r="A518" s="1">
        <v>46288.723854166667</v>
      </c>
      <c r="B518" t="s">
        <v>101</v>
      </c>
      <c r="C518" t="s">
        <v>410</v>
      </c>
      <c r="D518" t="s">
        <v>112</v>
      </c>
      <c r="E518" t="s">
        <v>113</v>
      </c>
      <c r="F518" t="s">
        <v>3</v>
      </c>
      <c r="G518">
        <v>1</v>
      </c>
      <c r="H518" s="12">
        <f t="shared" si="46"/>
        <v>46288</v>
      </c>
      <c r="I518" s="9">
        <f t="shared" si="47"/>
        <v>4</v>
      </c>
      <c r="J518" s="10">
        <f t="shared" si="48"/>
        <v>17</v>
      </c>
    </row>
    <row r="519" spans="1:10" x14ac:dyDescent="0.2">
      <c r="A519" s="1">
        <v>46288.723865740743</v>
      </c>
      <c r="B519" t="s">
        <v>19</v>
      </c>
      <c r="C519" t="s">
        <v>410</v>
      </c>
      <c r="D519" t="s">
        <v>112</v>
      </c>
      <c r="E519" t="s">
        <v>113</v>
      </c>
      <c r="F519" t="s">
        <v>3</v>
      </c>
      <c r="G519">
        <v>1</v>
      </c>
      <c r="H519" s="12">
        <f t="shared" si="46"/>
        <v>46288</v>
      </c>
      <c r="I519" s="9">
        <f t="shared" si="47"/>
        <v>4</v>
      </c>
      <c r="J519" s="10">
        <f t="shared" si="48"/>
        <v>17</v>
      </c>
    </row>
    <row r="520" spans="1:10" x14ac:dyDescent="0.2">
      <c r="A520" s="1">
        <v>46288.723877314813</v>
      </c>
      <c r="B520" t="s">
        <v>52</v>
      </c>
      <c r="C520" t="s">
        <v>410</v>
      </c>
      <c r="D520" t="s">
        <v>112</v>
      </c>
      <c r="E520" t="s">
        <v>113</v>
      </c>
      <c r="F520" t="s">
        <v>3</v>
      </c>
      <c r="G520">
        <v>1</v>
      </c>
      <c r="H520" s="12">
        <f t="shared" si="46"/>
        <v>46288</v>
      </c>
      <c r="I520" s="9">
        <f t="shared" si="47"/>
        <v>4</v>
      </c>
      <c r="J520" s="10">
        <f t="shared" si="48"/>
        <v>17</v>
      </c>
    </row>
    <row r="521" spans="1:10" x14ac:dyDescent="0.2">
      <c r="A521" s="1">
        <v>46288.72388888889</v>
      </c>
      <c r="B521" t="s">
        <v>56</v>
      </c>
      <c r="C521" t="s">
        <v>410</v>
      </c>
      <c r="D521" t="s">
        <v>112</v>
      </c>
      <c r="E521" t="s">
        <v>113</v>
      </c>
      <c r="F521" t="s">
        <v>3</v>
      </c>
      <c r="G521">
        <v>1</v>
      </c>
      <c r="H521" s="12">
        <f t="shared" si="46"/>
        <v>46288</v>
      </c>
      <c r="I521" s="9">
        <f t="shared" si="47"/>
        <v>4</v>
      </c>
      <c r="J521" s="10">
        <f t="shared" si="48"/>
        <v>17</v>
      </c>
    </row>
    <row r="522" spans="1:10" x14ac:dyDescent="0.2">
      <c r="A522" s="1">
        <v>46288.723900462966</v>
      </c>
      <c r="B522" t="s">
        <v>48</v>
      </c>
      <c r="C522" t="s">
        <v>410</v>
      </c>
      <c r="D522" t="s">
        <v>112</v>
      </c>
      <c r="E522" t="s">
        <v>113</v>
      </c>
      <c r="F522" t="s">
        <v>3</v>
      </c>
      <c r="G522">
        <v>1</v>
      </c>
      <c r="H522" s="12">
        <f t="shared" si="46"/>
        <v>46288</v>
      </c>
      <c r="I522" s="9">
        <f t="shared" si="47"/>
        <v>4</v>
      </c>
      <c r="J522" s="10">
        <f t="shared" si="48"/>
        <v>17</v>
      </c>
    </row>
    <row r="523" spans="1:10" x14ac:dyDescent="0.2">
      <c r="A523" s="1">
        <v>46288.723912037036</v>
      </c>
      <c r="B523" t="s">
        <v>12</v>
      </c>
      <c r="C523" t="s">
        <v>410</v>
      </c>
      <c r="D523" t="s">
        <v>112</v>
      </c>
      <c r="E523" t="s">
        <v>113</v>
      </c>
      <c r="F523" t="s">
        <v>3</v>
      </c>
      <c r="G523">
        <v>1</v>
      </c>
      <c r="H523" s="12">
        <f t="shared" si="46"/>
        <v>46288</v>
      </c>
      <c r="I523" s="9">
        <f t="shared" si="47"/>
        <v>4</v>
      </c>
      <c r="J523" s="10">
        <f t="shared" si="48"/>
        <v>17</v>
      </c>
    </row>
    <row r="524" spans="1:10" x14ac:dyDescent="0.2">
      <c r="A524" s="1">
        <v>46288.723923611113</v>
      </c>
      <c r="B524" t="s">
        <v>74</v>
      </c>
      <c r="C524" t="s">
        <v>410</v>
      </c>
      <c r="D524" t="s">
        <v>112</v>
      </c>
      <c r="E524" t="s">
        <v>113</v>
      </c>
      <c r="F524" t="s">
        <v>3</v>
      </c>
      <c r="G524">
        <v>1</v>
      </c>
      <c r="H524" s="12">
        <f t="shared" si="46"/>
        <v>46288</v>
      </c>
      <c r="I524" s="9">
        <f t="shared" si="47"/>
        <v>4</v>
      </c>
      <c r="J524" s="10">
        <f t="shared" si="48"/>
        <v>17</v>
      </c>
    </row>
    <row r="525" spans="1:10" x14ac:dyDescent="0.2">
      <c r="A525" s="1">
        <v>46288.723946759259</v>
      </c>
      <c r="B525" t="s">
        <v>53</v>
      </c>
      <c r="C525" t="s">
        <v>410</v>
      </c>
      <c r="D525" t="s">
        <v>112</v>
      </c>
      <c r="E525" t="s">
        <v>113</v>
      </c>
      <c r="F525" t="s">
        <v>3</v>
      </c>
      <c r="G525">
        <v>1</v>
      </c>
      <c r="H525" s="12">
        <f t="shared" si="46"/>
        <v>46288</v>
      </c>
      <c r="I525" s="9">
        <f t="shared" si="47"/>
        <v>4</v>
      </c>
      <c r="J525" s="10">
        <f t="shared" si="48"/>
        <v>17</v>
      </c>
    </row>
    <row r="526" spans="1:10" x14ac:dyDescent="0.2">
      <c r="A526" s="1">
        <v>46288.745821759258</v>
      </c>
      <c r="B526" t="s">
        <v>219</v>
      </c>
      <c r="C526" t="s">
        <v>148</v>
      </c>
      <c r="D526" t="s">
        <v>6</v>
      </c>
      <c r="E526" t="s">
        <v>7</v>
      </c>
      <c r="F526" t="s">
        <v>3</v>
      </c>
      <c r="G526">
        <v>1</v>
      </c>
      <c r="H526" s="12">
        <f t="shared" si="46"/>
        <v>46288</v>
      </c>
      <c r="I526" s="9">
        <f t="shared" si="47"/>
        <v>4</v>
      </c>
      <c r="J526" s="10">
        <f t="shared" si="48"/>
        <v>17</v>
      </c>
    </row>
    <row r="527" spans="1:10" x14ac:dyDescent="0.2">
      <c r="A527" s="1">
        <v>46288.954039351855</v>
      </c>
      <c r="B527" t="s">
        <v>4</v>
      </c>
      <c r="C527" t="s">
        <v>68</v>
      </c>
      <c r="D527" t="s">
        <v>69</v>
      </c>
      <c r="E527" t="s">
        <v>7</v>
      </c>
      <c r="F527" t="s">
        <v>3</v>
      </c>
      <c r="G527">
        <v>1</v>
      </c>
      <c r="H527" s="12">
        <f t="shared" si="46"/>
        <v>46288</v>
      </c>
      <c r="I527" s="9">
        <f t="shared" si="47"/>
        <v>4</v>
      </c>
      <c r="J527" s="10">
        <f t="shared" si="48"/>
        <v>22</v>
      </c>
    </row>
    <row r="528" spans="1:10" x14ac:dyDescent="0.2">
      <c r="A528" s="1">
        <v>46289.185868055552</v>
      </c>
      <c r="B528" t="s">
        <v>4</v>
      </c>
      <c r="C528" t="s">
        <v>411</v>
      </c>
      <c r="D528" t="s">
        <v>1</v>
      </c>
      <c r="E528" t="s">
        <v>2</v>
      </c>
      <c r="F528" t="s">
        <v>3</v>
      </c>
      <c r="G528">
        <v>1</v>
      </c>
      <c r="H528" s="12">
        <f t="shared" si="46"/>
        <v>46289</v>
      </c>
      <c r="I528" s="9">
        <f t="shared" si="47"/>
        <v>5</v>
      </c>
      <c r="J528" s="10">
        <f t="shared" si="48"/>
        <v>4</v>
      </c>
    </row>
    <row r="529" spans="1:10" x14ac:dyDescent="0.2">
      <c r="A529" s="1">
        <v>46289.303159722222</v>
      </c>
      <c r="B529" t="s">
        <v>13</v>
      </c>
      <c r="C529" t="s">
        <v>139</v>
      </c>
      <c r="D529" t="s">
        <v>29</v>
      </c>
      <c r="E529" t="s">
        <v>30</v>
      </c>
      <c r="F529" t="s">
        <v>3</v>
      </c>
      <c r="G529">
        <v>1</v>
      </c>
      <c r="H529" s="12">
        <f t="shared" si="46"/>
        <v>46289</v>
      </c>
      <c r="I529" s="9">
        <f t="shared" si="47"/>
        <v>5</v>
      </c>
      <c r="J529" s="10">
        <f t="shared" si="48"/>
        <v>7</v>
      </c>
    </row>
    <row r="530" spans="1:10" x14ac:dyDescent="0.2">
      <c r="A530" s="1">
        <v>46289.306828703702</v>
      </c>
      <c r="B530" t="s">
        <v>11</v>
      </c>
      <c r="C530" t="s">
        <v>412</v>
      </c>
      <c r="D530" t="s">
        <v>288</v>
      </c>
      <c r="E530">
        <v>10</v>
      </c>
      <c r="F530" t="s">
        <v>289</v>
      </c>
      <c r="G530">
        <v>1</v>
      </c>
      <c r="H530" s="12">
        <f t="shared" si="46"/>
        <v>46289</v>
      </c>
      <c r="I530" s="9">
        <f t="shared" si="47"/>
        <v>5</v>
      </c>
      <c r="J530" s="10">
        <f t="shared" si="48"/>
        <v>7</v>
      </c>
    </row>
    <row r="531" spans="1:10" x14ac:dyDescent="0.2">
      <c r="A531" s="1">
        <v>46289.360324074078</v>
      </c>
      <c r="B531" t="s">
        <v>71</v>
      </c>
      <c r="C531" t="s">
        <v>139</v>
      </c>
      <c r="D531" t="s">
        <v>29</v>
      </c>
      <c r="E531" t="s">
        <v>30</v>
      </c>
      <c r="F531" t="s">
        <v>3</v>
      </c>
      <c r="G531">
        <v>1</v>
      </c>
      <c r="H531" s="12">
        <f t="shared" si="46"/>
        <v>46289</v>
      </c>
      <c r="I531" s="9">
        <f t="shared" si="47"/>
        <v>5</v>
      </c>
      <c r="J531" s="10">
        <f t="shared" si="48"/>
        <v>8</v>
      </c>
    </row>
    <row r="532" spans="1:10" x14ac:dyDescent="0.2">
      <c r="A532" s="1">
        <v>46289.415254629632</v>
      </c>
      <c r="B532" t="s">
        <v>19</v>
      </c>
      <c r="C532" t="s">
        <v>94</v>
      </c>
      <c r="D532" t="s">
        <v>95</v>
      </c>
      <c r="E532" t="s">
        <v>96</v>
      </c>
      <c r="F532" t="s">
        <v>3</v>
      </c>
      <c r="G532">
        <v>1</v>
      </c>
      <c r="H532" s="12">
        <f t="shared" ref="H532:H592" si="49">INT(A532)</f>
        <v>46289</v>
      </c>
      <c r="I532" s="9">
        <f t="shared" ref="I532:I592" si="50">WEEKDAY(A532)</f>
        <v>5</v>
      </c>
      <c r="J532" s="10">
        <f t="shared" ref="J532:J592" si="51">HOUR(A532)</f>
        <v>9</v>
      </c>
    </row>
    <row r="533" spans="1:10" x14ac:dyDescent="0.2">
      <c r="A533" s="1">
        <v>46289.416180555556</v>
      </c>
      <c r="B533" t="s">
        <v>53</v>
      </c>
      <c r="C533" t="s">
        <v>94</v>
      </c>
      <c r="D533" t="s">
        <v>95</v>
      </c>
      <c r="E533" t="s">
        <v>96</v>
      </c>
      <c r="F533" t="s">
        <v>3</v>
      </c>
      <c r="G533">
        <v>1</v>
      </c>
      <c r="H533" s="12">
        <f t="shared" si="49"/>
        <v>46289</v>
      </c>
      <c r="I533" s="9">
        <f t="shared" si="50"/>
        <v>5</v>
      </c>
      <c r="J533" s="10">
        <f t="shared" si="51"/>
        <v>9</v>
      </c>
    </row>
    <row r="534" spans="1:10" x14ac:dyDescent="0.2">
      <c r="A534" s="1">
        <v>46289.416284722225</v>
      </c>
      <c r="B534" t="s">
        <v>14</v>
      </c>
      <c r="C534" t="s">
        <v>94</v>
      </c>
      <c r="D534" t="s">
        <v>95</v>
      </c>
      <c r="E534" t="s">
        <v>96</v>
      </c>
      <c r="F534" t="s">
        <v>3</v>
      </c>
      <c r="G534">
        <v>1</v>
      </c>
      <c r="H534" s="12">
        <f t="shared" si="49"/>
        <v>46289</v>
      </c>
      <c r="I534" s="9">
        <f t="shared" si="50"/>
        <v>5</v>
      </c>
      <c r="J534" s="10">
        <f t="shared" si="51"/>
        <v>9</v>
      </c>
    </row>
    <row r="535" spans="1:10" x14ac:dyDescent="0.2">
      <c r="A535" s="1">
        <v>46289.416539351849</v>
      </c>
      <c r="B535" t="s">
        <v>27</v>
      </c>
      <c r="C535" t="s">
        <v>94</v>
      </c>
      <c r="D535" t="s">
        <v>95</v>
      </c>
      <c r="E535" t="s">
        <v>96</v>
      </c>
      <c r="F535" t="s">
        <v>3</v>
      </c>
      <c r="G535">
        <v>1</v>
      </c>
      <c r="H535" s="12">
        <f t="shared" si="49"/>
        <v>46289</v>
      </c>
      <c r="I535" s="9">
        <f t="shared" si="50"/>
        <v>5</v>
      </c>
      <c r="J535" s="10">
        <f t="shared" si="51"/>
        <v>9</v>
      </c>
    </row>
    <row r="536" spans="1:10" x14ac:dyDescent="0.2">
      <c r="A536" s="1">
        <v>46289.41673611111</v>
      </c>
      <c r="B536" t="s">
        <v>74</v>
      </c>
      <c r="C536" t="s">
        <v>94</v>
      </c>
      <c r="D536" t="s">
        <v>95</v>
      </c>
      <c r="E536" t="s">
        <v>96</v>
      </c>
      <c r="F536" t="s">
        <v>3</v>
      </c>
      <c r="G536">
        <v>1</v>
      </c>
      <c r="H536" s="12">
        <f t="shared" si="49"/>
        <v>46289</v>
      </c>
      <c r="I536" s="9">
        <f t="shared" si="50"/>
        <v>5</v>
      </c>
      <c r="J536" s="10">
        <f t="shared" si="51"/>
        <v>10</v>
      </c>
    </row>
    <row r="537" spans="1:10" x14ac:dyDescent="0.2">
      <c r="A537" s="1">
        <v>46289.416979166665</v>
      </c>
      <c r="B537" t="s">
        <v>0</v>
      </c>
      <c r="C537" t="s">
        <v>94</v>
      </c>
      <c r="D537" t="s">
        <v>95</v>
      </c>
      <c r="E537" t="s">
        <v>96</v>
      </c>
      <c r="F537" t="s">
        <v>3</v>
      </c>
      <c r="G537">
        <v>1</v>
      </c>
      <c r="H537" s="12">
        <f t="shared" si="49"/>
        <v>46289</v>
      </c>
      <c r="I537" s="9">
        <f t="shared" si="50"/>
        <v>5</v>
      </c>
      <c r="J537" s="10">
        <f t="shared" si="51"/>
        <v>10</v>
      </c>
    </row>
    <row r="538" spans="1:10" x14ac:dyDescent="0.2">
      <c r="A538" s="1">
        <v>46289.417500000003</v>
      </c>
      <c r="B538" t="s">
        <v>13</v>
      </c>
      <c r="C538" t="s">
        <v>94</v>
      </c>
      <c r="D538" t="s">
        <v>95</v>
      </c>
      <c r="E538" t="s">
        <v>96</v>
      </c>
      <c r="F538" t="s">
        <v>3</v>
      </c>
      <c r="G538">
        <v>1</v>
      </c>
      <c r="H538" s="12">
        <f t="shared" si="49"/>
        <v>46289</v>
      </c>
      <c r="I538" s="9">
        <f t="shared" si="50"/>
        <v>5</v>
      </c>
      <c r="J538" s="10">
        <f t="shared" si="51"/>
        <v>10</v>
      </c>
    </row>
    <row r="539" spans="1:10" x14ac:dyDescent="0.2">
      <c r="A539" s="1">
        <v>46289.453159722223</v>
      </c>
      <c r="B539" t="s">
        <v>4</v>
      </c>
      <c r="C539" t="s">
        <v>68</v>
      </c>
      <c r="D539" t="s">
        <v>69</v>
      </c>
      <c r="E539" t="s">
        <v>7</v>
      </c>
      <c r="F539" t="s">
        <v>3</v>
      </c>
      <c r="G539">
        <v>1</v>
      </c>
      <c r="H539" s="12">
        <f t="shared" si="49"/>
        <v>46289</v>
      </c>
      <c r="I539" s="9">
        <f t="shared" si="50"/>
        <v>5</v>
      </c>
      <c r="J539" s="10">
        <f t="shared" si="51"/>
        <v>10</v>
      </c>
    </row>
    <row r="540" spans="1:10" x14ac:dyDescent="0.2">
      <c r="A540" s="1">
        <v>46289.455370370371</v>
      </c>
      <c r="B540" t="s">
        <v>48</v>
      </c>
      <c r="C540" t="s">
        <v>94</v>
      </c>
      <c r="D540" t="s">
        <v>95</v>
      </c>
      <c r="E540" t="s">
        <v>96</v>
      </c>
      <c r="F540" t="s">
        <v>3</v>
      </c>
      <c r="G540">
        <v>1</v>
      </c>
      <c r="H540" s="12">
        <f t="shared" si="49"/>
        <v>46289</v>
      </c>
      <c r="I540" s="9">
        <f t="shared" si="50"/>
        <v>5</v>
      </c>
      <c r="J540" s="10">
        <f t="shared" si="51"/>
        <v>10</v>
      </c>
    </row>
    <row r="541" spans="1:10" x14ac:dyDescent="0.2">
      <c r="A541" s="1">
        <v>46289.456655092596</v>
      </c>
      <c r="B541" t="s">
        <v>71</v>
      </c>
      <c r="C541" t="s">
        <v>94</v>
      </c>
      <c r="D541" t="s">
        <v>95</v>
      </c>
      <c r="E541" t="s">
        <v>96</v>
      </c>
      <c r="F541" t="s">
        <v>3</v>
      </c>
      <c r="G541">
        <v>1</v>
      </c>
      <c r="H541" s="12">
        <f t="shared" si="49"/>
        <v>46289</v>
      </c>
      <c r="I541" s="9">
        <f t="shared" si="50"/>
        <v>5</v>
      </c>
      <c r="J541" s="10">
        <f t="shared" si="51"/>
        <v>10</v>
      </c>
    </row>
    <row r="542" spans="1:10" x14ac:dyDescent="0.2">
      <c r="A542" s="1">
        <v>46289.466736111113</v>
      </c>
      <c r="B542" t="s">
        <v>101</v>
      </c>
      <c r="C542" t="s">
        <v>94</v>
      </c>
      <c r="D542" t="s">
        <v>95</v>
      </c>
      <c r="E542" t="s">
        <v>96</v>
      </c>
      <c r="F542" t="s">
        <v>3</v>
      </c>
      <c r="G542">
        <v>1</v>
      </c>
      <c r="H542" s="12">
        <f t="shared" si="49"/>
        <v>46289</v>
      </c>
      <c r="I542" s="9">
        <f t="shared" si="50"/>
        <v>5</v>
      </c>
      <c r="J542" s="10">
        <f t="shared" si="51"/>
        <v>11</v>
      </c>
    </row>
    <row r="543" spans="1:10" x14ac:dyDescent="0.2">
      <c r="A543" s="1">
        <v>46289.467002314814</v>
      </c>
      <c r="B543" t="s">
        <v>49</v>
      </c>
      <c r="C543" t="s">
        <v>94</v>
      </c>
      <c r="D543" t="s">
        <v>95</v>
      </c>
      <c r="E543" t="s">
        <v>96</v>
      </c>
      <c r="F543" t="s">
        <v>3</v>
      </c>
      <c r="G543">
        <v>1</v>
      </c>
      <c r="H543" s="12">
        <f t="shared" si="49"/>
        <v>46289</v>
      </c>
      <c r="I543" s="9">
        <f t="shared" si="50"/>
        <v>5</v>
      </c>
      <c r="J543" s="10">
        <f t="shared" si="51"/>
        <v>11</v>
      </c>
    </row>
    <row r="544" spans="1:10" x14ac:dyDescent="0.2">
      <c r="A544" s="1">
        <v>46289.467546296299</v>
      </c>
      <c r="B544" t="s">
        <v>58</v>
      </c>
      <c r="C544" t="s">
        <v>94</v>
      </c>
      <c r="D544" t="s">
        <v>95</v>
      </c>
      <c r="E544" t="s">
        <v>96</v>
      </c>
      <c r="F544" t="s">
        <v>3</v>
      </c>
      <c r="G544">
        <v>1</v>
      </c>
      <c r="H544" s="12">
        <f t="shared" si="49"/>
        <v>46289</v>
      </c>
      <c r="I544" s="9">
        <f t="shared" si="50"/>
        <v>5</v>
      </c>
      <c r="J544" s="10">
        <f t="shared" si="51"/>
        <v>11</v>
      </c>
    </row>
    <row r="545" spans="1:10" x14ac:dyDescent="0.2">
      <c r="A545" s="1">
        <v>46289.4687962963</v>
      </c>
      <c r="B545" t="s">
        <v>77</v>
      </c>
      <c r="C545" t="s">
        <v>94</v>
      </c>
      <c r="D545" t="s">
        <v>95</v>
      </c>
      <c r="E545" t="s">
        <v>96</v>
      </c>
      <c r="F545" t="s">
        <v>3</v>
      </c>
      <c r="G545">
        <v>1</v>
      </c>
      <c r="H545" s="12">
        <f t="shared" si="49"/>
        <v>46289</v>
      </c>
      <c r="I545" s="9">
        <f t="shared" si="50"/>
        <v>5</v>
      </c>
      <c r="J545" s="10">
        <f t="shared" si="51"/>
        <v>11</v>
      </c>
    </row>
    <row r="546" spans="1:10" x14ac:dyDescent="0.2">
      <c r="A546" s="1">
        <v>46289.468842592592</v>
      </c>
      <c r="B546" t="s">
        <v>75</v>
      </c>
      <c r="C546" t="s">
        <v>94</v>
      </c>
      <c r="D546" t="s">
        <v>95</v>
      </c>
      <c r="E546" t="s">
        <v>96</v>
      </c>
      <c r="F546" t="s">
        <v>3</v>
      </c>
      <c r="G546">
        <v>1</v>
      </c>
      <c r="H546" s="12">
        <f t="shared" si="49"/>
        <v>46289</v>
      </c>
      <c r="I546" s="9">
        <f t="shared" si="50"/>
        <v>5</v>
      </c>
      <c r="J546" s="10">
        <f t="shared" si="51"/>
        <v>11</v>
      </c>
    </row>
    <row r="547" spans="1:10" x14ac:dyDescent="0.2">
      <c r="A547" s="1">
        <v>46289.468900462962</v>
      </c>
      <c r="B547" t="s">
        <v>70</v>
      </c>
      <c r="C547" t="s">
        <v>94</v>
      </c>
      <c r="D547" t="s">
        <v>95</v>
      </c>
      <c r="E547" t="s">
        <v>96</v>
      </c>
      <c r="F547" t="s">
        <v>3</v>
      </c>
      <c r="G547">
        <v>1</v>
      </c>
      <c r="H547" s="12">
        <f t="shared" si="49"/>
        <v>46289</v>
      </c>
      <c r="I547" s="9">
        <f t="shared" si="50"/>
        <v>5</v>
      </c>
      <c r="J547" s="10">
        <f t="shared" si="51"/>
        <v>11</v>
      </c>
    </row>
    <row r="548" spans="1:10" x14ac:dyDescent="0.2">
      <c r="A548" s="1">
        <v>46289.468946759262</v>
      </c>
      <c r="B548" t="s">
        <v>56</v>
      </c>
      <c r="C548" t="s">
        <v>94</v>
      </c>
      <c r="D548" t="s">
        <v>95</v>
      </c>
      <c r="E548" t="s">
        <v>96</v>
      </c>
      <c r="F548" t="s">
        <v>3</v>
      </c>
      <c r="G548">
        <v>1</v>
      </c>
      <c r="H548" s="12">
        <f t="shared" si="49"/>
        <v>46289</v>
      </c>
      <c r="I548" s="9">
        <f t="shared" si="50"/>
        <v>5</v>
      </c>
      <c r="J548" s="10">
        <f t="shared" si="51"/>
        <v>11</v>
      </c>
    </row>
    <row r="549" spans="1:10" x14ac:dyDescent="0.2">
      <c r="A549" s="1">
        <v>46289.469212962962</v>
      </c>
      <c r="B549" t="s">
        <v>57</v>
      </c>
      <c r="C549" t="s">
        <v>94</v>
      </c>
      <c r="D549" t="s">
        <v>95</v>
      </c>
      <c r="E549" t="s">
        <v>96</v>
      </c>
      <c r="F549" t="s">
        <v>3</v>
      </c>
      <c r="G549">
        <v>1</v>
      </c>
      <c r="H549" s="12">
        <f t="shared" si="49"/>
        <v>46289</v>
      </c>
      <c r="I549" s="9">
        <f t="shared" si="50"/>
        <v>5</v>
      </c>
      <c r="J549" s="10">
        <f t="shared" si="51"/>
        <v>11</v>
      </c>
    </row>
    <row r="550" spans="1:10" x14ac:dyDescent="0.2">
      <c r="A550" s="1">
        <v>46289.476203703707</v>
      </c>
      <c r="B550" t="s">
        <v>53</v>
      </c>
      <c r="C550" t="s">
        <v>413</v>
      </c>
      <c r="D550" t="s">
        <v>138</v>
      </c>
      <c r="F550" t="s">
        <v>138</v>
      </c>
      <c r="G550">
        <v>1</v>
      </c>
      <c r="H550" s="12">
        <f t="shared" si="49"/>
        <v>46289</v>
      </c>
      <c r="I550" s="9">
        <f t="shared" si="50"/>
        <v>5</v>
      </c>
      <c r="J550" s="10">
        <f t="shared" si="51"/>
        <v>11</v>
      </c>
    </row>
    <row r="551" spans="1:10" x14ac:dyDescent="0.2">
      <c r="A551" s="1">
        <v>46289.542604166665</v>
      </c>
      <c r="B551" t="s">
        <v>4</v>
      </c>
      <c r="C551" t="s">
        <v>414</v>
      </c>
      <c r="D551" t="s">
        <v>33</v>
      </c>
      <c r="E551" t="s">
        <v>7</v>
      </c>
      <c r="F551" t="s">
        <v>3</v>
      </c>
      <c r="G551">
        <v>1</v>
      </c>
      <c r="H551" s="12">
        <f t="shared" si="49"/>
        <v>46289</v>
      </c>
      <c r="I551" s="9">
        <f t="shared" si="50"/>
        <v>5</v>
      </c>
      <c r="J551" s="10">
        <f t="shared" si="51"/>
        <v>13</v>
      </c>
    </row>
    <row r="552" spans="1:10" x14ac:dyDescent="0.2">
      <c r="A552" s="1">
        <v>46289.542685185188</v>
      </c>
      <c r="B552" t="s">
        <v>11</v>
      </c>
      <c r="C552" t="s">
        <v>414</v>
      </c>
      <c r="D552" t="s">
        <v>33</v>
      </c>
      <c r="E552" t="s">
        <v>7</v>
      </c>
      <c r="F552" t="s">
        <v>3</v>
      </c>
      <c r="G552">
        <v>1</v>
      </c>
      <c r="H552" s="12">
        <f t="shared" si="49"/>
        <v>46289</v>
      </c>
      <c r="I552" s="9">
        <f t="shared" si="50"/>
        <v>5</v>
      </c>
      <c r="J552" s="10">
        <f t="shared" si="51"/>
        <v>13</v>
      </c>
    </row>
    <row r="553" spans="1:10" x14ac:dyDescent="0.2">
      <c r="A553" s="1">
        <v>46289.542870370373</v>
      </c>
      <c r="B553" t="s">
        <v>54</v>
      </c>
      <c r="C553" t="s">
        <v>414</v>
      </c>
      <c r="D553" t="s">
        <v>33</v>
      </c>
      <c r="E553" t="s">
        <v>7</v>
      </c>
      <c r="F553" t="s">
        <v>3</v>
      </c>
      <c r="G553">
        <v>1</v>
      </c>
      <c r="H553" s="12">
        <f t="shared" si="49"/>
        <v>46289</v>
      </c>
      <c r="I553" s="9">
        <f t="shared" si="50"/>
        <v>5</v>
      </c>
      <c r="J553" s="10">
        <f t="shared" si="51"/>
        <v>13</v>
      </c>
    </row>
    <row r="554" spans="1:10" x14ac:dyDescent="0.2">
      <c r="A554" s="1">
        <v>46289.542997685188</v>
      </c>
      <c r="B554" t="s">
        <v>71</v>
      </c>
      <c r="C554" t="s">
        <v>414</v>
      </c>
      <c r="D554" t="s">
        <v>33</v>
      </c>
      <c r="E554" t="s">
        <v>7</v>
      </c>
      <c r="F554" t="s">
        <v>3</v>
      </c>
      <c r="G554">
        <v>1</v>
      </c>
      <c r="H554" s="12">
        <f t="shared" si="49"/>
        <v>46289</v>
      </c>
      <c r="I554" s="9">
        <f t="shared" si="50"/>
        <v>5</v>
      </c>
      <c r="J554" s="10">
        <f t="shared" si="51"/>
        <v>13</v>
      </c>
    </row>
    <row r="555" spans="1:10" x14ac:dyDescent="0.2">
      <c r="A555" s="1">
        <v>46289.545960648145</v>
      </c>
      <c r="B555" t="s">
        <v>9</v>
      </c>
      <c r="C555" t="s">
        <v>414</v>
      </c>
      <c r="D555" t="s">
        <v>33</v>
      </c>
      <c r="E555" t="s">
        <v>7</v>
      </c>
      <c r="F555" t="s">
        <v>3</v>
      </c>
      <c r="G555">
        <v>1</v>
      </c>
      <c r="H555" s="12">
        <f t="shared" si="49"/>
        <v>46289</v>
      </c>
      <c r="I555" s="9">
        <f t="shared" si="50"/>
        <v>5</v>
      </c>
      <c r="J555" s="10">
        <f t="shared" si="51"/>
        <v>13</v>
      </c>
    </row>
    <row r="556" spans="1:10" x14ac:dyDescent="0.2">
      <c r="A556" s="1">
        <v>46289.579351851855</v>
      </c>
      <c r="B556" t="s">
        <v>4</v>
      </c>
      <c r="C556" t="s">
        <v>37</v>
      </c>
      <c r="D556" t="s">
        <v>38</v>
      </c>
      <c r="E556" t="s">
        <v>39</v>
      </c>
      <c r="F556" t="s">
        <v>3</v>
      </c>
      <c r="G556">
        <v>1</v>
      </c>
      <c r="H556" s="12">
        <f t="shared" si="49"/>
        <v>46289</v>
      </c>
      <c r="I556" s="9">
        <f t="shared" si="50"/>
        <v>5</v>
      </c>
      <c r="J556" s="10">
        <f t="shared" si="51"/>
        <v>13</v>
      </c>
    </row>
    <row r="557" spans="1:10" x14ac:dyDescent="0.2">
      <c r="A557" s="1">
        <v>46289.579444444447</v>
      </c>
      <c r="B557" t="s">
        <v>11</v>
      </c>
      <c r="C557" t="s">
        <v>37</v>
      </c>
      <c r="D557" t="s">
        <v>38</v>
      </c>
      <c r="E557" t="s">
        <v>39</v>
      </c>
      <c r="F557" t="s">
        <v>3</v>
      </c>
      <c r="G557">
        <v>1</v>
      </c>
      <c r="H557" s="12">
        <f t="shared" si="49"/>
        <v>46289</v>
      </c>
      <c r="I557" s="9">
        <f t="shared" si="50"/>
        <v>5</v>
      </c>
      <c r="J557" s="10">
        <f t="shared" si="51"/>
        <v>13</v>
      </c>
    </row>
    <row r="558" spans="1:10" x14ac:dyDescent="0.2">
      <c r="A558" s="1">
        <v>46289.579525462963</v>
      </c>
      <c r="B558" t="s">
        <v>57</v>
      </c>
      <c r="C558" t="s">
        <v>37</v>
      </c>
      <c r="D558" t="s">
        <v>38</v>
      </c>
      <c r="E558" t="s">
        <v>39</v>
      </c>
      <c r="F558" t="s">
        <v>3</v>
      </c>
      <c r="G558">
        <v>1</v>
      </c>
      <c r="H558" s="12">
        <f t="shared" si="49"/>
        <v>46289</v>
      </c>
      <c r="I558" s="9">
        <f t="shared" si="50"/>
        <v>5</v>
      </c>
      <c r="J558" s="10">
        <f t="shared" si="51"/>
        <v>13</v>
      </c>
    </row>
    <row r="559" spans="1:10" x14ac:dyDescent="0.2">
      <c r="A559" s="1">
        <v>46289.579641203702</v>
      </c>
      <c r="B559" t="s">
        <v>56</v>
      </c>
      <c r="C559" t="s">
        <v>37</v>
      </c>
      <c r="D559" t="s">
        <v>38</v>
      </c>
      <c r="E559" t="s">
        <v>39</v>
      </c>
      <c r="F559" t="s">
        <v>3</v>
      </c>
      <c r="G559">
        <v>1</v>
      </c>
      <c r="H559" s="12">
        <f t="shared" si="49"/>
        <v>46289</v>
      </c>
      <c r="I559" s="9">
        <f t="shared" si="50"/>
        <v>5</v>
      </c>
      <c r="J559" s="10">
        <f t="shared" si="51"/>
        <v>13</v>
      </c>
    </row>
    <row r="560" spans="1:10" x14ac:dyDescent="0.2">
      <c r="A560" s="1">
        <v>46289.580034722225</v>
      </c>
      <c r="B560" t="s">
        <v>70</v>
      </c>
      <c r="C560" t="s">
        <v>37</v>
      </c>
      <c r="D560" t="s">
        <v>38</v>
      </c>
      <c r="E560" t="s">
        <v>39</v>
      </c>
      <c r="F560" t="s">
        <v>3</v>
      </c>
      <c r="G560">
        <v>1</v>
      </c>
      <c r="H560" s="12">
        <f t="shared" si="49"/>
        <v>46289</v>
      </c>
      <c r="I560" s="9">
        <f t="shared" si="50"/>
        <v>5</v>
      </c>
      <c r="J560" s="10">
        <f t="shared" si="51"/>
        <v>13</v>
      </c>
    </row>
    <row r="561" spans="1:10" x14ac:dyDescent="0.2">
      <c r="A561" s="1">
        <v>46289.580081018517</v>
      </c>
      <c r="B561" t="s">
        <v>8</v>
      </c>
      <c r="C561" t="s">
        <v>37</v>
      </c>
      <c r="D561" t="s">
        <v>38</v>
      </c>
      <c r="E561" t="s">
        <v>39</v>
      </c>
      <c r="F561" t="s">
        <v>3</v>
      </c>
      <c r="G561">
        <v>1</v>
      </c>
      <c r="H561" s="12">
        <f t="shared" si="49"/>
        <v>46289</v>
      </c>
      <c r="I561" s="9">
        <f t="shared" si="50"/>
        <v>5</v>
      </c>
      <c r="J561" s="10">
        <f t="shared" si="51"/>
        <v>13</v>
      </c>
    </row>
    <row r="562" spans="1:10" x14ac:dyDescent="0.2">
      <c r="A562" s="1">
        <v>46289.58011574074</v>
      </c>
      <c r="B562" t="s">
        <v>75</v>
      </c>
      <c r="C562" t="s">
        <v>37</v>
      </c>
      <c r="D562" t="s">
        <v>38</v>
      </c>
      <c r="E562" t="s">
        <v>39</v>
      </c>
      <c r="F562" t="s">
        <v>3</v>
      </c>
      <c r="G562">
        <v>1</v>
      </c>
      <c r="H562" s="12">
        <f t="shared" si="49"/>
        <v>46289</v>
      </c>
      <c r="I562" s="9">
        <f t="shared" si="50"/>
        <v>5</v>
      </c>
      <c r="J562" s="10">
        <f t="shared" si="51"/>
        <v>13</v>
      </c>
    </row>
    <row r="563" spans="1:10" x14ac:dyDescent="0.2">
      <c r="A563" s="1">
        <v>46289.582037037035</v>
      </c>
      <c r="B563" t="s">
        <v>49</v>
      </c>
      <c r="C563" t="s">
        <v>37</v>
      </c>
      <c r="D563" t="s">
        <v>38</v>
      </c>
      <c r="E563" t="s">
        <v>39</v>
      </c>
      <c r="F563" t="s">
        <v>3</v>
      </c>
      <c r="G563">
        <v>1</v>
      </c>
      <c r="H563" s="12">
        <f t="shared" si="49"/>
        <v>46289</v>
      </c>
      <c r="I563" s="9">
        <f t="shared" si="50"/>
        <v>5</v>
      </c>
      <c r="J563" s="10">
        <f t="shared" si="51"/>
        <v>13</v>
      </c>
    </row>
    <row r="564" spans="1:10" x14ac:dyDescent="0.2">
      <c r="A564" s="1">
        <v>46289.589583333334</v>
      </c>
      <c r="B564" t="s">
        <v>4</v>
      </c>
      <c r="C564" t="s">
        <v>415</v>
      </c>
      <c r="D564" t="s">
        <v>63</v>
      </c>
      <c r="E564" t="s">
        <v>2</v>
      </c>
      <c r="F564" t="s">
        <v>3</v>
      </c>
      <c r="G564">
        <v>1</v>
      </c>
      <c r="H564" s="12">
        <f t="shared" si="49"/>
        <v>46289</v>
      </c>
      <c r="I564" s="9">
        <f t="shared" si="50"/>
        <v>5</v>
      </c>
      <c r="J564" s="10">
        <f t="shared" si="51"/>
        <v>14</v>
      </c>
    </row>
    <row r="565" spans="1:10" x14ac:dyDescent="0.2">
      <c r="A565" s="1">
        <v>46289.61378472222</v>
      </c>
      <c r="B565" t="s">
        <v>11</v>
      </c>
      <c r="C565" t="s">
        <v>79</v>
      </c>
      <c r="D565" t="s">
        <v>26</v>
      </c>
      <c r="E565" t="s">
        <v>7</v>
      </c>
      <c r="F565" t="s">
        <v>3</v>
      </c>
      <c r="G565">
        <v>1</v>
      </c>
      <c r="H565" s="12">
        <f t="shared" si="49"/>
        <v>46289</v>
      </c>
      <c r="I565" s="9">
        <f t="shared" si="50"/>
        <v>5</v>
      </c>
      <c r="J565" s="10">
        <f t="shared" si="51"/>
        <v>14</v>
      </c>
    </row>
    <row r="566" spans="1:10" x14ac:dyDescent="0.2">
      <c r="A566" s="1">
        <v>46289.619664351849</v>
      </c>
      <c r="B566" t="s">
        <v>11</v>
      </c>
      <c r="C566" t="s">
        <v>83</v>
      </c>
      <c r="D566" t="s">
        <v>26</v>
      </c>
      <c r="E566" t="s">
        <v>7</v>
      </c>
      <c r="F566" t="s">
        <v>3</v>
      </c>
      <c r="G566">
        <v>1</v>
      </c>
      <c r="H566" s="12">
        <f t="shared" si="49"/>
        <v>46289</v>
      </c>
      <c r="I566" s="9">
        <f t="shared" si="50"/>
        <v>5</v>
      </c>
      <c r="J566" s="10">
        <f t="shared" si="51"/>
        <v>14</v>
      </c>
    </row>
    <row r="567" spans="1:10" x14ac:dyDescent="0.2">
      <c r="A567" s="1">
        <v>46289.621354166666</v>
      </c>
      <c r="B567" t="s">
        <v>11</v>
      </c>
      <c r="C567" t="s">
        <v>83</v>
      </c>
      <c r="D567" t="s">
        <v>26</v>
      </c>
      <c r="E567" t="s">
        <v>7</v>
      </c>
      <c r="F567" t="s">
        <v>3</v>
      </c>
      <c r="G567">
        <v>1</v>
      </c>
      <c r="H567" s="12">
        <f t="shared" si="49"/>
        <v>46289</v>
      </c>
      <c r="I567" s="9">
        <f t="shared" si="50"/>
        <v>5</v>
      </c>
      <c r="J567" s="10">
        <f t="shared" si="51"/>
        <v>14</v>
      </c>
    </row>
    <row r="568" spans="1:10" x14ac:dyDescent="0.2">
      <c r="A568" s="1">
        <v>46289.658206018517</v>
      </c>
      <c r="B568" t="s">
        <v>4</v>
      </c>
      <c r="C568" t="s">
        <v>260</v>
      </c>
      <c r="D568" t="s">
        <v>6</v>
      </c>
      <c r="E568" t="s">
        <v>7</v>
      </c>
      <c r="F568" t="s">
        <v>3</v>
      </c>
      <c r="G568">
        <v>1</v>
      </c>
      <c r="H568" s="12">
        <f t="shared" si="49"/>
        <v>46289</v>
      </c>
      <c r="I568" s="9">
        <f t="shared" si="50"/>
        <v>5</v>
      </c>
      <c r="J568" s="10">
        <f t="shared" si="51"/>
        <v>15</v>
      </c>
    </row>
    <row r="569" spans="1:10" x14ac:dyDescent="0.2">
      <c r="A569" s="1">
        <v>46289.658217592594</v>
      </c>
      <c r="B569" t="s">
        <v>8</v>
      </c>
      <c r="C569" t="s">
        <v>260</v>
      </c>
      <c r="D569" t="s">
        <v>6</v>
      </c>
      <c r="E569" t="s">
        <v>7</v>
      </c>
      <c r="F569" t="s">
        <v>3</v>
      </c>
      <c r="G569">
        <v>1</v>
      </c>
      <c r="H569" s="12">
        <f t="shared" si="49"/>
        <v>46289</v>
      </c>
      <c r="I569" s="9">
        <f t="shared" si="50"/>
        <v>5</v>
      </c>
      <c r="J569" s="10">
        <f t="shared" si="51"/>
        <v>15</v>
      </c>
    </row>
    <row r="570" spans="1:10" x14ac:dyDescent="0.2">
      <c r="A570" s="1">
        <v>46289.666701388887</v>
      </c>
      <c r="B570" t="s">
        <v>4</v>
      </c>
      <c r="C570" t="s">
        <v>163</v>
      </c>
      <c r="D570" t="s">
        <v>61</v>
      </c>
      <c r="E570" t="s">
        <v>7</v>
      </c>
      <c r="F570" t="s">
        <v>3</v>
      </c>
      <c r="G570">
        <v>1</v>
      </c>
      <c r="H570" s="12">
        <f t="shared" si="49"/>
        <v>46289</v>
      </c>
      <c r="I570" s="9">
        <f t="shared" si="50"/>
        <v>5</v>
      </c>
      <c r="J570" s="10">
        <f t="shared" si="51"/>
        <v>16</v>
      </c>
    </row>
    <row r="571" spans="1:10" x14ac:dyDescent="0.2">
      <c r="A571" s="1">
        <v>46289.66673611111</v>
      </c>
      <c r="B571" t="s">
        <v>8</v>
      </c>
      <c r="C571" t="s">
        <v>163</v>
      </c>
      <c r="D571" t="s">
        <v>61</v>
      </c>
      <c r="E571" t="s">
        <v>7</v>
      </c>
      <c r="F571" t="s">
        <v>3</v>
      </c>
      <c r="G571">
        <v>1</v>
      </c>
      <c r="H571" s="12">
        <f t="shared" si="49"/>
        <v>46289</v>
      </c>
      <c r="I571" s="9">
        <f t="shared" si="50"/>
        <v>5</v>
      </c>
      <c r="J571" s="10">
        <f t="shared" si="51"/>
        <v>16</v>
      </c>
    </row>
    <row r="572" spans="1:10" x14ac:dyDescent="0.2">
      <c r="A572" s="1">
        <v>46289.710497685184</v>
      </c>
      <c r="B572" t="s">
        <v>4</v>
      </c>
      <c r="C572" t="s">
        <v>276</v>
      </c>
      <c r="D572" t="s">
        <v>201</v>
      </c>
      <c r="E572" t="s">
        <v>7</v>
      </c>
      <c r="F572" t="s">
        <v>3</v>
      </c>
      <c r="G572">
        <v>1</v>
      </c>
      <c r="H572" s="12">
        <f t="shared" si="49"/>
        <v>46289</v>
      </c>
      <c r="I572" s="9">
        <f t="shared" si="50"/>
        <v>5</v>
      </c>
      <c r="J572" s="10">
        <f t="shared" si="51"/>
        <v>17</v>
      </c>
    </row>
    <row r="573" spans="1:10" x14ac:dyDescent="0.2">
      <c r="A573" s="1">
        <v>46289.711180555554</v>
      </c>
      <c r="B573" t="s">
        <v>9</v>
      </c>
      <c r="C573" t="s">
        <v>276</v>
      </c>
      <c r="D573" t="s">
        <v>201</v>
      </c>
      <c r="E573" t="s">
        <v>7</v>
      </c>
      <c r="F573" t="s">
        <v>3</v>
      </c>
      <c r="G573">
        <v>1</v>
      </c>
      <c r="H573" s="12">
        <f t="shared" si="49"/>
        <v>46289</v>
      </c>
      <c r="I573" s="9">
        <f t="shared" si="50"/>
        <v>5</v>
      </c>
      <c r="J573" s="10">
        <f t="shared" si="51"/>
        <v>17</v>
      </c>
    </row>
    <row r="574" spans="1:10" x14ac:dyDescent="0.2">
      <c r="A574" s="1">
        <v>46289.775208333333</v>
      </c>
      <c r="B574" t="s">
        <v>11</v>
      </c>
      <c r="C574" t="s">
        <v>416</v>
      </c>
      <c r="D574" t="s">
        <v>6</v>
      </c>
      <c r="E574" t="s">
        <v>7</v>
      </c>
      <c r="F574" t="s">
        <v>3</v>
      </c>
      <c r="G574">
        <v>1</v>
      </c>
      <c r="H574" s="12">
        <f t="shared" si="49"/>
        <v>46289</v>
      </c>
      <c r="I574" s="9">
        <f t="shared" si="50"/>
        <v>5</v>
      </c>
      <c r="J574" s="10">
        <f t="shared" si="51"/>
        <v>18</v>
      </c>
    </row>
    <row r="575" spans="1:10" x14ac:dyDescent="0.2">
      <c r="A575" s="1">
        <v>46289.799560185187</v>
      </c>
      <c r="B575" t="s">
        <v>51</v>
      </c>
      <c r="C575" t="s">
        <v>414</v>
      </c>
      <c r="D575" t="s">
        <v>33</v>
      </c>
      <c r="E575" t="s">
        <v>7</v>
      </c>
      <c r="F575" t="s">
        <v>3</v>
      </c>
      <c r="G575">
        <v>1</v>
      </c>
      <c r="H575" s="12">
        <f t="shared" si="49"/>
        <v>46289</v>
      </c>
      <c r="I575" s="9">
        <f t="shared" si="50"/>
        <v>5</v>
      </c>
      <c r="J575" s="10">
        <f t="shared" si="51"/>
        <v>19</v>
      </c>
    </row>
    <row r="576" spans="1:10" x14ac:dyDescent="0.2">
      <c r="A576" s="1">
        <v>46289.80704861111</v>
      </c>
      <c r="B576" t="s">
        <v>4</v>
      </c>
      <c r="C576" t="s">
        <v>417</v>
      </c>
      <c r="D576" t="s">
        <v>61</v>
      </c>
      <c r="E576" t="s">
        <v>7</v>
      </c>
      <c r="F576" t="s">
        <v>3</v>
      </c>
      <c r="G576">
        <v>1</v>
      </c>
      <c r="H576" s="12">
        <f t="shared" si="49"/>
        <v>46289</v>
      </c>
      <c r="I576" s="9">
        <f t="shared" si="50"/>
        <v>5</v>
      </c>
      <c r="J576" s="10">
        <f t="shared" si="51"/>
        <v>19</v>
      </c>
    </row>
    <row r="577" spans="1:10" x14ac:dyDescent="0.2">
      <c r="A577" s="1">
        <v>46289.807071759256</v>
      </c>
      <c r="B577" t="s">
        <v>11</v>
      </c>
      <c r="C577" t="s">
        <v>417</v>
      </c>
      <c r="D577" t="s">
        <v>61</v>
      </c>
      <c r="E577" t="s">
        <v>7</v>
      </c>
      <c r="F577" t="s">
        <v>3</v>
      </c>
      <c r="G577">
        <v>1</v>
      </c>
      <c r="H577" s="12">
        <f t="shared" si="49"/>
        <v>46289</v>
      </c>
      <c r="I577" s="9">
        <f t="shared" si="50"/>
        <v>5</v>
      </c>
      <c r="J577" s="10">
        <f t="shared" si="51"/>
        <v>19</v>
      </c>
    </row>
    <row r="578" spans="1:10" x14ac:dyDescent="0.2">
      <c r="A578" s="1">
        <v>46289.807199074072</v>
      </c>
      <c r="B578" t="s">
        <v>8</v>
      </c>
      <c r="C578" t="s">
        <v>417</v>
      </c>
      <c r="D578" t="s">
        <v>61</v>
      </c>
      <c r="E578" t="s">
        <v>7</v>
      </c>
      <c r="F578" t="s">
        <v>3</v>
      </c>
      <c r="G578">
        <v>1</v>
      </c>
      <c r="H578" s="12">
        <f t="shared" si="49"/>
        <v>46289</v>
      </c>
      <c r="I578" s="9">
        <f t="shared" si="50"/>
        <v>5</v>
      </c>
      <c r="J578" s="10">
        <f t="shared" si="51"/>
        <v>19</v>
      </c>
    </row>
    <row r="579" spans="1:10" x14ac:dyDescent="0.2">
      <c r="A579" s="1">
        <v>46289.810358796298</v>
      </c>
      <c r="B579" t="s">
        <v>12</v>
      </c>
      <c r="C579" t="s">
        <v>139</v>
      </c>
      <c r="D579" t="s">
        <v>29</v>
      </c>
      <c r="E579" t="s">
        <v>30</v>
      </c>
      <c r="F579" t="s">
        <v>3</v>
      </c>
      <c r="G579">
        <v>1</v>
      </c>
      <c r="H579" s="12">
        <f t="shared" si="49"/>
        <v>46289</v>
      </c>
      <c r="I579" s="9">
        <f t="shared" si="50"/>
        <v>5</v>
      </c>
      <c r="J579" s="10">
        <f t="shared" si="51"/>
        <v>19</v>
      </c>
    </row>
    <row r="580" spans="1:10" x14ac:dyDescent="0.2">
      <c r="A580" s="1">
        <v>46289.81046296296</v>
      </c>
      <c r="B580" t="s">
        <v>50</v>
      </c>
      <c r="C580" t="s">
        <v>139</v>
      </c>
      <c r="D580" t="s">
        <v>29</v>
      </c>
      <c r="E580" t="s">
        <v>30</v>
      </c>
      <c r="F580" t="s">
        <v>3</v>
      </c>
      <c r="G580">
        <v>1</v>
      </c>
      <c r="H580" s="12">
        <f t="shared" si="49"/>
        <v>46289</v>
      </c>
      <c r="I580" s="9">
        <f t="shared" si="50"/>
        <v>5</v>
      </c>
      <c r="J580" s="10">
        <f t="shared" si="51"/>
        <v>19</v>
      </c>
    </row>
    <row r="581" spans="1:10" x14ac:dyDescent="0.2">
      <c r="A581" s="1">
        <v>46289.810729166667</v>
      </c>
      <c r="B581" t="s">
        <v>20</v>
      </c>
      <c r="C581" t="s">
        <v>139</v>
      </c>
      <c r="D581" t="s">
        <v>29</v>
      </c>
      <c r="E581" t="s">
        <v>30</v>
      </c>
      <c r="F581" t="s">
        <v>3</v>
      </c>
      <c r="G581">
        <v>1</v>
      </c>
      <c r="H581" s="12">
        <f t="shared" si="49"/>
        <v>46289</v>
      </c>
      <c r="I581" s="9">
        <f t="shared" si="50"/>
        <v>5</v>
      </c>
      <c r="J581" s="10">
        <f t="shared" si="51"/>
        <v>19</v>
      </c>
    </row>
    <row r="582" spans="1:10" x14ac:dyDescent="0.2">
      <c r="A582" s="1">
        <v>46289.820243055554</v>
      </c>
      <c r="B582" t="s">
        <v>4</v>
      </c>
      <c r="C582" t="s">
        <v>418</v>
      </c>
      <c r="D582" t="s">
        <v>125</v>
      </c>
      <c r="E582" s="33" t="s">
        <v>345</v>
      </c>
      <c r="F582" t="s">
        <v>125</v>
      </c>
      <c r="G582">
        <v>1</v>
      </c>
      <c r="H582" s="12">
        <f t="shared" si="49"/>
        <v>46289</v>
      </c>
      <c r="I582" s="9">
        <f t="shared" si="50"/>
        <v>5</v>
      </c>
      <c r="J582" s="10">
        <f t="shared" si="51"/>
        <v>19</v>
      </c>
    </row>
    <row r="583" spans="1:10" x14ac:dyDescent="0.2">
      <c r="A583" s="1">
        <v>46289.83630787037</v>
      </c>
      <c r="B583" t="s">
        <v>4</v>
      </c>
      <c r="C583" t="s">
        <v>307</v>
      </c>
      <c r="D583" t="s">
        <v>6</v>
      </c>
      <c r="E583" t="s">
        <v>7</v>
      </c>
      <c r="F583" t="s">
        <v>3</v>
      </c>
      <c r="G583">
        <v>1</v>
      </c>
      <c r="H583" s="12">
        <f t="shared" si="49"/>
        <v>46289</v>
      </c>
      <c r="I583" s="9">
        <f t="shared" si="50"/>
        <v>5</v>
      </c>
      <c r="J583" s="10">
        <f t="shared" si="51"/>
        <v>20</v>
      </c>
    </row>
    <row r="584" spans="1:10" x14ac:dyDescent="0.2">
      <c r="A584" s="1">
        <v>46289.836423611108</v>
      </c>
      <c r="B584" t="s">
        <v>8</v>
      </c>
      <c r="C584" t="s">
        <v>307</v>
      </c>
      <c r="D584" t="s">
        <v>6</v>
      </c>
      <c r="E584" t="s">
        <v>7</v>
      </c>
      <c r="F584" t="s">
        <v>3</v>
      </c>
      <c r="G584">
        <v>1</v>
      </c>
      <c r="H584" s="12">
        <f t="shared" si="49"/>
        <v>46289</v>
      </c>
      <c r="I584" s="9">
        <f t="shared" si="50"/>
        <v>5</v>
      </c>
      <c r="J584" s="10">
        <f t="shared" si="51"/>
        <v>20</v>
      </c>
    </row>
    <row r="585" spans="1:10" x14ac:dyDescent="0.2">
      <c r="A585" s="1">
        <v>46289.83761574074</v>
      </c>
      <c r="B585" t="s">
        <v>20</v>
      </c>
      <c r="C585" t="s">
        <v>307</v>
      </c>
      <c r="D585" t="s">
        <v>6</v>
      </c>
      <c r="E585" t="s">
        <v>7</v>
      </c>
      <c r="F585" t="s">
        <v>3</v>
      </c>
      <c r="G585">
        <v>1</v>
      </c>
      <c r="H585" s="12">
        <f t="shared" si="49"/>
        <v>46289</v>
      </c>
      <c r="I585" s="9">
        <f t="shared" si="50"/>
        <v>5</v>
      </c>
      <c r="J585" s="10">
        <f t="shared" si="51"/>
        <v>20</v>
      </c>
    </row>
    <row r="586" spans="1:10" x14ac:dyDescent="0.2">
      <c r="A586" s="1">
        <v>46289.838761574072</v>
      </c>
      <c r="B586" t="s">
        <v>89</v>
      </c>
      <c r="C586" t="s">
        <v>307</v>
      </c>
      <c r="D586" t="s">
        <v>6</v>
      </c>
      <c r="E586" t="s">
        <v>7</v>
      </c>
      <c r="F586" t="s">
        <v>3</v>
      </c>
      <c r="G586">
        <v>1</v>
      </c>
      <c r="H586" s="12">
        <f t="shared" si="49"/>
        <v>46289</v>
      </c>
      <c r="I586" s="9">
        <f t="shared" si="50"/>
        <v>5</v>
      </c>
      <c r="J586" s="10">
        <f t="shared" si="51"/>
        <v>20</v>
      </c>
    </row>
    <row r="587" spans="1:10" x14ac:dyDescent="0.2">
      <c r="A587" s="1">
        <v>46289.839282407411</v>
      </c>
      <c r="B587" t="s">
        <v>52</v>
      </c>
      <c r="C587" t="s">
        <v>307</v>
      </c>
      <c r="D587" t="s">
        <v>6</v>
      </c>
      <c r="E587" t="s">
        <v>7</v>
      </c>
      <c r="F587" t="s">
        <v>3</v>
      </c>
      <c r="G587">
        <v>1</v>
      </c>
      <c r="H587" s="12">
        <f t="shared" si="49"/>
        <v>46289</v>
      </c>
      <c r="I587" s="9">
        <f t="shared" si="50"/>
        <v>5</v>
      </c>
      <c r="J587" s="10">
        <f t="shared" si="51"/>
        <v>20</v>
      </c>
    </row>
    <row r="588" spans="1:10" x14ac:dyDescent="0.2">
      <c r="A588" s="1">
        <v>46289.840370370373</v>
      </c>
      <c r="B588" t="s">
        <v>19</v>
      </c>
      <c r="C588" t="s">
        <v>307</v>
      </c>
      <c r="D588" t="s">
        <v>6</v>
      </c>
      <c r="E588" t="s">
        <v>7</v>
      </c>
      <c r="F588" t="s">
        <v>3</v>
      </c>
      <c r="G588">
        <v>1</v>
      </c>
      <c r="H588" s="12">
        <f t="shared" si="49"/>
        <v>46289</v>
      </c>
      <c r="I588" s="9">
        <f t="shared" si="50"/>
        <v>5</v>
      </c>
      <c r="J588" s="10">
        <f t="shared" si="51"/>
        <v>20</v>
      </c>
    </row>
    <row r="589" spans="1:10" x14ac:dyDescent="0.2">
      <c r="A589" s="1">
        <v>46289.843182870369</v>
      </c>
      <c r="B589" t="s">
        <v>27</v>
      </c>
      <c r="C589" t="s">
        <v>307</v>
      </c>
      <c r="D589" t="s">
        <v>6</v>
      </c>
      <c r="E589" t="s">
        <v>7</v>
      </c>
      <c r="F589" t="s">
        <v>3</v>
      </c>
      <c r="G589">
        <v>1</v>
      </c>
      <c r="H589" s="12">
        <f t="shared" si="49"/>
        <v>46289</v>
      </c>
      <c r="I589" s="9">
        <f t="shared" si="50"/>
        <v>5</v>
      </c>
      <c r="J589" s="10">
        <f t="shared" si="51"/>
        <v>20</v>
      </c>
    </row>
    <row r="590" spans="1:10" x14ac:dyDescent="0.2">
      <c r="A590" s="1">
        <v>46290.062268518515</v>
      </c>
      <c r="B590" t="s">
        <v>0</v>
      </c>
      <c r="C590" t="s">
        <v>419</v>
      </c>
      <c r="D590" t="s">
        <v>92</v>
      </c>
      <c r="E590" t="s">
        <v>59</v>
      </c>
      <c r="F590" t="s">
        <v>3</v>
      </c>
      <c r="G590">
        <v>1</v>
      </c>
      <c r="H590" s="12">
        <f t="shared" si="49"/>
        <v>46290</v>
      </c>
      <c r="I590" s="9">
        <f t="shared" si="50"/>
        <v>6</v>
      </c>
      <c r="J590" s="10">
        <f t="shared" si="51"/>
        <v>1</v>
      </c>
    </row>
    <row r="591" spans="1:10" x14ac:dyDescent="0.2">
      <c r="A591" s="1">
        <v>46290.255567129629</v>
      </c>
      <c r="B591" t="s">
        <v>8</v>
      </c>
      <c r="C591" t="s">
        <v>84</v>
      </c>
      <c r="D591" t="s">
        <v>6</v>
      </c>
      <c r="E591" t="s">
        <v>7</v>
      </c>
      <c r="F591" t="s">
        <v>3</v>
      </c>
      <c r="G591">
        <v>1</v>
      </c>
      <c r="H591" s="12">
        <f t="shared" si="49"/>
        <v>46290</v>
      </c>
      <c r="I591" s="9">
        <f t="shared" si="50"/>
        <v>6</v>
      </c>
      <c r="J591" s="10">
        <f t="shared" si="51"/>
        <v>6</v>
      </c>
    </row>
    <row r="592" spans="1:10" x14ac:dyDescent="0.2">
      <c r="A592" s="1">
        <v>46290.279247685183</v>
      </c>
      <c r="B592" t="s">
        <v>8</v>
      </c>
      <c r="C592" t="s">
        <v>164</v>
      </c>
      <c r="D592" t="s">
        <v>6</v>
      </c>
      <c r="E592" t="s">
        <v>7</v>
      </c>
      <c r="F592" t="s">
        <v>3</v>
      </c>
      <c r="G592">
        <v>1</v>
      </c>
      <c r="H592" s="12">
        <f t="shared" si="49"/>
        <v>46290</v>
      </c>
      <c r="I592" s="9">
        <f t="shared" si="50"/>
        <v>6</v>
      </c>
      <c r="J592" s="10">
        <f t="shared" si="51"/>
        <v>6</v>
      </c>
    </row>
    <row r="593" spans="1:10" x14ac:dyDescent="0.2">
      <c r="A593" s="1">
        <v>46290.367037037038</v>
      </c>
      <c r="B593" t="s">
        <v>8</v>
      </c>
      <c r="C593" t="s">
        <v>232</v>
      </c>
      <c r="D593" t="s">
        <v>6</v>
      </c>
      <c r="E593" t="s">
        <v>7</v>
      </c>
      <c r="F593" t="s">
        <v>3</v>
      </c>
      <c r="G593">
        <v>1</v>
      </c>
      <c r="H593" s="12">
        <f t="shared" ref="H593:H656" si="52">INT(A593)</f>
        <v>46290</v>
      </c>
      <c r="I593" s="9">
        <f t="shared" ref="I593:I656" si="53">WEEKDAY(A593)</f>
        <v>6</v>
      </c>
      <c r="J593" s="10">
        <f t="shared" ref="J593:J656" si="54">HOUR(A593)</f>
        <v>8</v>
      </c>
    </row>
    <row r="594" spans="1:10" x14ac:dyDescent="0.2">
      <c r="A594" s="1">
        <v>46290.422523148147</v>
      </c>
      <c r="B594" t="s">
        <v>4</v>
      </c>
      <c r="C594" t="s">
        <v>421</v>
      </c>
      <c r="D594" t="s">
        <v>422</v>
      </c>
      <c r="E594" t="s">
        <v>165</v>
      </c>
      <c r="F594" t="s">
        <v>166</v>
      </c>
      <c r="G594">
        <v>1</v>
      </c>
      <c r="H594" s="12">
        <f t="shared" si="52"/>
        <v>46290</v>
      </c>
      <c r="I594" s="9">
        <f t="shared" si="53"/>
        <v>6</v>
      </c>
      <c r="J594" s="10">
        <f t="shared" si="54"/>
        <v>10</v>
      </c>
    </row>
    <row r="595" spans="1:10" x14ac:dyDescent="0.2">
      <c r="A595" s="1">
        <v>46290.422523148147</v>
      </c>
      <c r="B595" t="s">
        <v>4</v>
      </c>
      <c r="C595" t="s">
        <v>421</v>
      </c>
      <c r="D595" t="s">
        <v>422</v>
      </c>
      <c r="E595" t="s">
        <v>165</v>
      </c>
      <c r="F595" t="s">
        <v>166</v>
      </c>
      <c r="G595">
        <v>1</v>
      </c>
      <c r="H595" s="12">
        <f t="shared" si="52"/>
        <v>46290</v>
      </c>
      <c r="I595" s="9">
        <f t="shared" si="53"/>
        <v>6</v>
      </c>
      <c r="J595" s="10">
        <f t="shared" si="54"/>
        <v>10</v>
      </c>
    </row>
    <row r="596" spans="1:10" x14ac:dyDescent="0.2">
      <c r="A596" s="1">
        <v>46290.425162037034</v>
      </c>
      <c r="B596" t="s">
        <v>0</v>
      </c>
      <c r="C596" t="s">
        <v>423</v>
      </c>
      <c r="D596" t="s">
        <v>29</v>
      </c>
      <c r="E596" t="s">
        <v>30</v>
      </c>
      <c r="F596" t="s">
        <v>3</v>
      </c>
      <c r="G596">
        <v>1</v>
      </c>
      <c r="H596" s="12">
        <f t="shared" si="52"/>
        <v>46290</v>
      </c>
      <c r="I596" s="9">
        <f t="shared" si="53"/>
        <v>6</v>
      </c>
      <c r="J596" s="10">
        <f t="shared" si="54"/>
        <v>10</v>
      </c>
    </row>
    <row r="597" spans="1:10" x14ac:dyDescent="0.2">
      <c r="A597" s="1">
        <v>46290.425439814811</v>
      </c>
      <c r="B597" t="s">
        <v>27</v>
      </c>
      <c r="C597" t="s">
        <v>423</v>
      </c>
      <c r="D597" t="s">
        <v>29</v>
      </c>
      <c r="E597" t="s">
        <v>30</v>
      </c>
      <c r="F597" t="s">
        <v>3</v>
      </c>
      <c r="G597">
        <v>1</v>
      </c>
      <c r="H597" s="12">
        <f t="shared" si="52"/>
        <v>46290</v>
      </c>
      <c r="I597" s="9">
        <f t="shared" si="53"/>
        <v>6</v>
      </c>
      <c r="J597" s="10">
        <f t="shared" si="54"/>
        <v>10</v>
      </c>
    </row>
    <row r="598" spans="1:10" x14ac:dyDescent="0.2">
      <c r="A598" s="1">
        <v>46290.448310185187</v>
      </c>
      <c r="B598" t="s">
        <v>4</v>
      </c>
      <c r="C598" t="s">
        <v>307</v>
      </c>
      <c r="D598" t="s">
        <v>6</v>
      </c>
      <c r="E598" t="s">
        <v>7</v>
      </c>
      <c r="F598" t="s">
        <v>3</v>
      </c>
      <c r="G598">
        <v>1</v>
      </c>
      <c r="H598" s="12">
        <f t="shared" si="52"/>
        <v>46290</v>
      </c>
      <c r="I598" s="9">
        <f t="shared" si="53"/>
        <v>6</v>
      </c>
      <c r="J598" s="10">
        <f t="shared" si="54"/>
        <v>10</v>
      </c>
    </row>
    <row r="599" spans="1:10" x14ac:dyDescent="0.2">
      <c r="A599" s="1">
        <v>46290.44840277778</v>
      </c>
      <c r="B599" t="s">
        <v>51</v>
      </c>
      <c r="C599" t="s">
        <v>307</v>
      </c>
      <c r="D599" t="s">
        <v>6</v>
      </c>
      <c r="E599" t="s">
        <v>7</v>
      </c>
      <c r="F599" t="s">
        <v>3</v>
      </c>
      <c r="G599">
        <v>1</v>
      </c>
      <c r="H599" s="12">
        <f t="shared" si="52"/>
        <v>46290</v>
      </c>
      <c r="I599" s="9">
        <f t="shared" si="53"/>
        <v>6</v>
      </c>
      <c r="J599" s="10">
        <f t="shared" si="54"/>
        <v>10</v>
      </c>
    </row>
    <row r="600" spans="1:10" x14ac:dyDescent="0.2">
      <c r="A600" s="1">
        <v>46290.448842592596</v>
      </c>
      <c r="B600" t="s">
        <v>74</v>
      </c>
      <c r="C600" t="s">
        <v>307</v>
      </c>
      <c r="D600" t="s">
        <v>6</v>
      </c>
      <c r="E600" t="s">
        <v>7</v>
      </c>
      <c r="F600" t="s">
        <v>3</v>
      </c>
      <c r="G600">
        <v>1</v>
      </c>
      <c r="H600" s="12">
        <f t="shared" si="52"/>
        <v>46290</v>
      </c>
      <c r="I600" s="9">
        <f t="shared" si="53"/>
        <v>6</v>
      </c>
      <c r="J600" s="10">
        <f t="shared" si="54"/>
        <v>10</v>
      </c>
    </row>
    <row r="601" spans="1:10" x14ac:dyDescent="0.2">
      <c r="A601" s="1">
        <v>46290.449664351851</v>
      </c>
      <c r="B601" t="s">
        <v>20</v>
      </c>
      <c r="C601" t="s">
        <v>307</v>
      </c>
      <c r="D601" t="s">
        <v>6</v>
      </c>
      <c r="E601" t="s">
        <v>7</v>
      </c>
      <c r="F601" t="s">
        <v>3</v>
      </c>
      <c r="G601">
        <v>1</v>
      </c>
      <c r="H601" s="12">
        <f t="shared" si="52"/>
        <v>46290</v>
      </c>
      <c r="I601" s="9">
        <f t="shared" si="53"/>
        <v>6</v>
      </c>
      <c r="J601" s="10">
        <f t="shared" si="54"/>
        <v>10</v>
      </c>
    </row>
    <row r="602" spans="1:10" x14ac:dyDescent="0.2">
      <c r="A602" s="1">
        <v>46290.450787037036</v>
      </c>
      <c r="B602" t="s">
        <v>89</v>
      </c>
      <c r="C602" t="s">
        <v>307</v>
      </c>
      <c r="D602" t="s">
        <v>6</v>
      </c>
      <c r="E602" t="s">
        <v>7</v>
      </c>
      <c r="F602" t="s">
        <v>3</v>
      </c>
      <c r="G602">
        <v>1</v>
      </c>
      <c r="H602" s="12">
        <f t="shared" si="52"/>
        <v>46290</v>
      </c>
      <c r="I602" s="9">
        <f t="shared" si="53"/>
        <v>6</v>
      </c>
      <c r="J602" s="10">
        <f t="shared" si="54"/>
        <v>10</v>
      </c>
    </row>
    <row r="603" spans="1:10" x14ac:dyDescent="0.2">
      <c r="A603" s="1">
        <v>46290.451122685183</v>
      </c>
      <c r="B603" t="s">
        <v>8</v>
      </c>
      <c r="C603" t="s">
        <v>307</v>
      </c>
      <c r="D603" t="s">
        <v>6</v>
      </c>
      <c r="E603" t="s">
        <v>7</v>
      </c>
      <c r="F603" t="s">
        <v>3</v>
      </c>
      <c r="G603">
        <v>1</v>
      </c>
      <c r="H603" s="12">
        <f t="shared" si="52"/>
        <v>46290</v>
      </c>
      <c r="I603" s="9">
        <f t="shared" si="53"/>
        <v>6</v>
      </c>
      <c r="J603" s="10">
        <f t="shared" si="54"/>
        <v>10</v>
      </c>
    </row>
    <row r="604" spans="1:10" x14ac:dyDescent="0.2">
      <c r="A604" s="1">
        <v>46290.451631944445</v>
      </c>
      <c r="B604" t="s">
        <v>101</v>
      </c>
      <c r="C604" t="s">
        <v>414</v>
      </c>
      <c r="D604" t="s">
        <v>33</v>
      </c>
      <c r="E604" t="s">
        <v>7</v>
      </c>
      <c r="F604" t="s">
        <v>3</v>
      </c>
      <c r="G604">
        <v>1</v>
      </c>
      <c r="H604" s="12">
        <f t="shared" si="52"/>
        <v>46290</v>
      </c>
      <c r="I604" s="9">
        <f t="shared" si="53"/>
        <v>6</v>
      </c>
      <c r="J604" s="10">
        <f t="shared" si="54"/>
        <v>10</v>
      </c>
    </row>
    <row r="605" spans="1:10" x14ac:dyDescent="0.2">
      <c r="A605" s="1">
        <v>46290.457303240742</v>
      </c>
      <c r="B605" t="s">
        <v>51</v>
      </c>
      <c r="C605" t="s">
        <v>307</v>
      </c>
      <c r="D605" t="s">
        <v>6</v>
      </c>
      <c r="E605" t="s">
        <v>7</v>
      </c>
      <c r="F605" t="s">
        <v>3</v>
      </c>
      <c r="G605">
        <v>1</v>
      </c>
      <c r="H605" s="12">
        <f t="shared" si="52"/>
        <v>46290</v>
      </c>
      <c r="I605" s="9">
        <f t="shared" si="53"/>
        <v>6</v>
      </c>
      <c r="J605" s="10">
        <f t="shared" si="54"/>
        <v>10</v>
      </c>
    </row>
    <row r="606" spans="1:10" x14ac:dyDescent="0.2">
      <c r="A606" s="1">
        <v>46290.461319444446</v>
      </c>
      <c r="B606" t="s">
        <v>0</v>
      </c>
      <c r="C606" t="s">
        <v>307</v>
      </c>
      <c r="D606" t="s">
        <v>6</v>
      </c>
      <c r="E606" t="s">
        <v>7</v>
      </c>
      <c r="F606" t="s">
        <v>3</v>
      </c>
      <c r="G606">
        <v>1</v>
      </c>
      <c r="H606" s="12">
        <f t="shared" si="52"/>
        <v>46290</v>
      </c>
      <c r="I606" s="9">
        <f t="shared" si="53"/>
        <v>6</v>
      </c>
      <c r="J606" s="10">
        <f t="shared" si="54"/>
        <v>11</v>
      </c>
    </row>
    <row r="607" spans="1:10" x14ac:dyDescent="0.2">
      <c r="A607" s="1">
        <v>46290.46193287037</v>
      </c>
      <c r="B607" t="s">
        <v>93</v>
      </c>
      <c r="C607" t="s">
        <v>307</v>
      </c>
      <c r="D607" t="s">
        <v>6</v>
      </c>
      <c r="E607" t="s">
        <v>7</v>
      </c>
      <c r="F607" t="s">
        <v>3</v>
      </c>
      <c r="G607">
        <v>1</v>
      </c>
      <c r="H607" s="12">
        <f t="shared" si="52"/>
        <v>46290</v>
      </c>
      <c r="I607" s="9">
        <f t="shared" si="53"/>
        <v>6</v>
      </c>
      <c r="J607" s="10">
        <f t="shared" si="54"/>
        <v>11</v>
      </c>
    </row>
    <row r="608" spans="1:10" x14ac:dyDescent="0.2">
      <c r="A608" s="1">
        <v>46290.469004629631</v>
      </c>
      <c r="B608" t="s">
        <v>101</v>
      </c>
      <c r="C608" t="s">
        <v>424</v>
      </c>
      <c r="D608" t="s">
        <v>29</v>
      </c>
      <c r="E608" t="s">
        <v>30</v>
      </c>
      <c r="F608" t="s">
        <v>3</v>
      </c>
      <c r="G608">
        <v>1</v>
      </c>
      <c r="H608" s="12">
        <f t="shared" si="52"/>
        <v>46290</v>
      </c>
      <c r="I608" s="9">
        <f t="shared" si="53"/>
        <v>6</v>
      </c>
      <c r="J608" s="10">
        <f t="shared" si="54"/>
        <v>11</v>
      </c>
    </row>
    <row r="609" spans="1:10" x14ac:dyDescent="0.2">
      <c r="A609" s="1">
        <v>46290.509826388887</v>
      </c>
      <c r="B609" t="s">
        <v>4</v>
      </c>
      <c r="C609" t="s">
        <v>94</v>
      </c>
      <c r="D609" t="s">
        <v>95</v>
      </c>
      <c r="E609" t="s">
        <v>96</v>
      </c>
      <c r="F609" t="s">
        <v>3</v>
      </c>
      <c r="G609">
        <v>1</v>
      </c>
      <c r="H609" s="12">
        <f t="shared" si="52"/>
        <v>46290</v>
      </c>
      <c r="I609" s="9">
        <f t="shared" si="53"/>
        <v>6</v>
      </c>
      <c r="J609" s="10">
        <f t="shared" si="54"/>
        <v>12</v>
      </c>
    </row>
    <row r="610" spans="1:10" x14ac:dyDescent="0.2">
      <c r="A610" s="1">
        <v>46290.509965277779</v>
      </c>
      <c r="B610" t="s">
        <v>8</v>
      </c>
      <c r="C610" t="s">
        <v>94</v>
      </c>
      <c r="D610" t="s">
        <v>95</v>
      </c>
      <c r="E610" t="s">
        <v>96</v>
      </c>
      <c r="F610" t="s">
        <v>3</v>
      </c>
      <c r="G610">
        <v>1</v>
      </c>
      <c r="H610" s="12">
        <f t="shared" si="52"/>
        <v>46290</v>
      </c>
      <c r="I610" s="9">
        <f t="shared" si="53"/>
        <v>6</v>
      </c>
      <c r="J610" s="10">
        <f t="shared" si="54"/>
        <v>12</v>
      </c>
    </row>
    <row r="611" spans="1:10" x14ac:dyDescent="0.2">
      <c r="A611" s="1">
        <v>46290.510775462964</v>
      </c>
      <c r="B611" t="s">
        <v>4</v>
      </c>
      <c r="C611" t="s">
        <v>84</v>
      </c>
      <c r="D611" t="s">
        <v>6</v>
      </c>
      <c r="E611" t="s">
        <v>7</v>
      </c>
      <c r="F611" t="s">
        <v>3</v>
      </c>
      <c r="G611">
        <v>1</v>
      </c>
      <c r="H611" s="12">
        <f t="shared" si="52"/>
        <v>46290</v>
      </c>
      <c r="I611" s="9">
        <f t="shared" si="53"/>
        <v>6</v>
      </c>
      <c r="J611" s="10">
        <f t="shared" si="54"/>
        <v>12</v>
      </c>
    </row>
    <row r="612" spans="1:10" x14ac:dyDescent="0.2">
      <c r="A612" s="1">
        <v>46290.510821759257</v>
      </c>
      <c r="B612" t="s">
        <v>11</v>
      </c>
      <c r="C612" t="s">
        <v>425</v>
      </c>
      <c r="D612" t="s">
        <v>92</v>
      </c>
      <c r="E612" t="s">
        <v>59</v>
      </c>
      <c r="F612" t="s">
        <v>3</v>
      </c>
      <c r="G612">
        <v>1</v>
      </c>
      <c r="H612" s="12">
        <f t="shared" si="52"/>
        <v>46290</v>
      </c>
      <c r="I612" s="9">
        <f t="shared" si="53"/>
        <v>6</v>
      </c>
      <c r="J612" s="10">
        <f t="shared" si="54"/>
        <v>12</v>
      </c>
    </row>
    <row r="613" spans="1:10" x14ac:dyDescent="0.2">
      <c r="A613" s="1">
        <v>46290.52239583333</v>
      </c>
      <c r="B613" t="s">
        <v>11</v>
      </c>
      <c r="C613" t="s">
        <v>426</v>
      </c>
      <c r="D613" t="s">
        <v>288</v>
      </c>
      <c r="E613">
        <v>10</v>
      </c>
      <c r="F613" t="s">
        <v>289</v>
      </c>
      <c r="G613">
        <v>1</v>
      </c>
      <c r="H613" s="12">
        <f t="shared" si="52"/>
        <v>46290</v>
      </c>
      <c r="I613" s="9">
        <f t="shared" si="53"/>
        <v>6</v>
      </c>
      <c r="J613" s="10">
        <f t="shared" si="54"/>
        <v>12</v>
      </c>
    </row>
    <row r="614" spans="1:10" x14ac:dyDescent="0.2">
      <c r="A614" s="1">
        <v>46290.529444444444</v>
      </c>
      <c r="B614" t="s">
        <v>4</v>
      </c>
      <c r="C614" t="s">
        <v>427</v>
      </c>
      <c r="D614" t="s">
        <v>428</v>
      </c>
      <c r="E614" t="s">
        <v>18</v>
      </c>
      <c r="F614" t="s">
        <v>3</v>
      </c>
      <c r="G614">
        <v>1</v>
      </c>
      <c r="H614" s="12">
        <f t="shared" si="52"/>
        <v>46290</v>
      </c>
      <c r="I614" s="9">
        <f t="shared" si="53"/>
        <v>6</v>
      </c>
      <c r="J614" s="10">
        <f t="shared" si="54"/>
        <v>12</v>
      </c>
    </row>
    <row r="615" spans="1:10" x14ac:dyDescent="0.2">
      <c r="A615" s="1">
        <v>46290.53328703704</v>
      </c>
      <c r="B615" t="s">
        <v>52</v>
      </c>
      <c r="C615" t="s">
        <v>429</v>
      </c>
      <c r="D615" t="s">
        <v>430</v>
      </c>
      <c r="E615" t="s">
        <v>431</v>
      </c>
      <c r="F615" t="s">
        <v>432</v>
      </c>
      <c r="G615">
        <v>1</v>
      </c>
      <c r="H615" s="12">
        <f t="shared" si="52"/>
        <v>46290</v>
      </c>
      <c r="I615" s="9">
        <f t="shared" si="53"/>
        <v>6</v>
      </c>
      <c r="J615" s="10">
        <f t="shared" si="54"/>
        <v>12</v>
      </c>
    </row>
    <row r="616" spans="1:10" x14ac:dyDescent="0.2">
      <c r="A616" s="1">
        <v>46290.543263888889</v>
      </c>
      <c r="B616" t="s">
        <v>4</v>
      </c>
      <c r="C616" t="s">
        <v>79</v>
      </c>
      <c r="D616" t="s">
        <v>26</v>
      </c>
      <c r="E616" t="s">
        <v>7</v>
      </c>
      <c r="F616" t="s">
        <v>3</v>
      </c>
      <c r="G616">
        <v>1</v>
      </c>
      <c r="H616" s="12">
        <f t="shared" si="52"/>
        <v>46290</v>
      </c>
      <c r="I616" s="9">
        <f t="shared" si="53"/>
        <v>6</v>
      </c>
      <c r="J616" s="10">
        <f t="shared" si="54"/>
        <v>13</v>
      </c>
    </row>
    <row r="617" spans="1:10" x14ac:dyDescent="0.2">
      <c r="A617" s="1">
        <v>46290.566412037035</v>
      </c>
      <c r="B617" t="s">
        <v>4</v>
      </c>
      <c r="C617" t="s">
        <v>164</v>
      </c>
      <c r="D617" t="s">
        <v>6</v>
      </c>
      <c r="E617" t="s">
        <v>7</v>
      </c>
      <c r="F617" t="s">
        <v>3</v>
      </c>
      <c r="G617">
        <v>1</v>
      </c>
      <c r="H617" s="12">
        <f t="shared" si="52"/>
        <v>46290</v>
      </c>
      <c r="I617" s="9">
        <f t="shared" si="53"/>
        <v>6</v>
      </c>
      <c r="J617" s="10">
        <f t="shared" si="54"/>
        <v>13</v>
      </c>
    </row>
    <row r="618" spans="1:10" x14ac:dyDescent="0.2">
      <c r="A618" s="1">
        <v>46290.583564814813</v>
      </c>
      <c r="B618" t="s">
        <v>12</v>
      </c>
      <c r="C618" t="s">
        <v>433</v>
      </c>
      <c r="D618" t="s">
        <v>92</v>
      </c>
      <c r="E618" t="s">
        <v>59</v>
      </c>
      <c r="F618" t="s">
        <v>3</v>
      </c>
      <c r="G618">
        <v>1</v>
      </c>
      <c r="H618" s="12">
        <f t="shared" si="52"/>
        <v>46290</v>
      </c>
      <c r="I618" s="9">
        <f t="shared" si="53"/>
        <v>6</v>
      </c>
      <c r="J618" s="10">
        <f t="shared" si="54"/>
        <v>14</v>
      </c>
    </row>
    <row r="619" spans="1:10" x14ac:dyDescent="0.2">
      <c r="A619" s="1">
        <v>46290.596863425926</v>
      </c>
      <c r="B619" t="s">
        <v>4</v>
      </c>
      <c r="C619" t="s">
        <v>350</v>
      </c>
      <c r="D619" t="s">
        <v>6</v>
      </c>
      <c r="E619" t="s">
        <v>7</v>
      </c>
      <c r="F619" t="s">
        <v>3</v>
      </c>
      <c r="G619">
        <v>1</v>
      </c>
      <c r="H619" s="12">
        <f t="shared" si="52"/>
        <v>46290</v>
      </c>
      <c r="I619" s="9">
        <f t="shared" si="53"/>
        <v>6</v>
      </c>
      <c r="J619" s="10">
        <f t="shared" si="54"/>
        <v>14</v>
      </c>
    </row>
    <row r="620" spans="1:10" x14ac:dyDescent="0.2">
      <c r="A620" s="1">
        <v>46290.597083333334</v>
      </c>
      <c r="B620" t="s">
        <v>4</v>
      </c>
      <c r="C620" t="s">
        <v>62</v>
      </c>
      <c r="D620" t="s">
        <v>63</v>
      </c>
      <c r="E620" t="s">
        <v>2</v>
      </c>
      <c r="F620" t="s">
        <v>3</v>
      </c>
      <c r="G620">
        <v>1</v>
      </c>
      <c r="H620" s="12">
        <f t="shared" si="52"/>
        <v>46290</v>
      </c>
      <c r="I620" s="9">
        <f t="shared" si="53"/>
        <v>6</v>
      </c>
      <c r="J620" s="10">
        <f t="shared" si="54"/>
        <v>14</v>
      </c>
    </row>
    <row r="621" spans="1:10" x14ac:dyDescent="0.2">
      <c r="A621" s="1">
        <v>46290.599791666667</v>
      </c>
      <c r="B621" t="s">
        <v>4</v>
      </c>
      <c r="C621" t="s">
        <v>127</v>
      </c>
      <c r="D621" t="s">
        <v>63</v>
      </c>
      <c r="E621" t="s">
        <v>2</v>
      </c>
      <c r="F621" t="s">
        <v>3</v>
      </c>
      <c r="G621">
        <v>1</v>
      </c>
      <c r="H621" s="12">
        <f t="shared" si="52"/>
        <v>46290</v>
      </c>
      <c r="I621" s="9">
        <f t="shared" si="53"/>
        <v>6</v>
      </c>
      <c r="J621" s="10">
        <f t="shared" si="54"/>
        <v>14</v>
      </c>
    </row>
    <row r="622" spans="1:10" x14ac:dyDescent="0.2">
      <c r="A622" s="1">
        <v>46290.601157407407</v>
      </c>
      <c r="B622" t="s">
        <v>4</v>
      </c>
      <c r="C622" t="s">
        <v>434</v>
      </c>
      <c r="D622" t="s">
        <v>88</v>
      </c>
      <c r="E622" t="s">
        <v>39</v>
      </c>
      <c r="F622" t="s">
        <v>3</v>
      </c>
      <c r="G622">
        <v>1</v>
      </c>
      <c r="H622" s="12">
        <f t="shared" si="52"/>
        <v>46290</v>
      </c>
      <c r="I622" s="9">
        <f t="shared" si="53"/>
        <v>6</v>
      </c>
      <c r="J622" s="10">
        <f t="shared" si="54"/>
        <v>14</v>
      </c>
    </row>
    <row r="623" spans="1:10" x14ac:dyDescent="0.2">
      <c r="A623" s="1">
        <v>46290.605023148149</v>
      </c>
      <c r="B623" t="s">
        <v>4</v>
      </c>
      <c r="C623" t="s">
        <v>79</v>
      </c>
      <c r="D623" t="s">
        <v>26</v>
      </c>
      <c r="E623" t="s">
        <v>7</v>
      </c>
      <c r="F623" t="s">
        <v>3</v>
      </c>
      <c r="G623">
        <v>1</v>
      </c>
      <c r="H623" s="12">
        <f t="shared" si="52"/>
        <v>46290</v>
      </c>
      <c r="I623" s="9">
        <f t="shared" si="53"/>
        <v>6</v>
      </c>
      <c r="J623" s="10">
        <f t="shared" si="54"/>
        <v>14</v>
      </c>
    </row>
    <row r="624" spans="1:10" x14ac:dyDescent="0.2">
      <c r="A624" s="1">
        <v>46290.61818287037</v>
      </c>
      <c r="B624" t="s">
        <v>19</v>
      </c>
      <c r="C624" t="s">
        <v>350</v>
      </c>
      <c r="D624" t="s">
        <v>6</v>
      </c>
      <c r="E624" t="s">
        <v>7</v>
      </c>
      <c r="F624" t="s">
        <v>3</v>
      </c>
      <c r="G624">
        <v>1</v>
      </c>
      <c r="H624" s="12">
        <f t="shared" si="52"/>
        <v>46290</v>
      </c>
      <c r="I624" s="9">
        <f t="shared" si="53"/>
        <v>6</v>
      </c>
      <c r="J624" s="10">
        <f t="shared" si="54"/>
        <v>14</v>
      </c>
    </row>
    <row r="625" spans="1:10" x14ac:dyDescent="0.2">
      <c r="A625" s="1">
        <v>46290.622499999998</v>
      </c>
      <c r="B625" t="s">
        <v>8</v>
      </c>
      <c r="C625" t="s">
        <v>425</v>
      </c>
      <c r="D625" t="s">
        <v>92</v>
      </c>
      <c r="E625" t="s">
        <v>59</v>
      </c>
      <c r="F625" t="s">
        <v>3</v>
      </c>
      <c r="G625">
        <v>1</v>
      </c>
      <c r="H625" s="12">
        <f t="shared" si="52"/>
        <v>46290</v>
      </c>
      <c r="I625" s="9">
        <f t="shared" si="53"/>
        <v>6</v>
      </c>
      <c r="J625" s="10">
        <f t="shared" si="54"/>
        <v>14</v>
      </c>
    </row>
    <row r="626" spans="1:10" x14ac:dyDescent="0.2">
      <c r="A626" s="1">
        <v>46290.628784722219</v>
      </c>
      <c r="B626" t="s">
        <v>8</v>
      </c>
      <c r="C626" t="s">
        <v>350</v>
      </c>
      <c r="D626" t="s">
        <v>6</v>
      </c>
      <c r="E626" t="s">
        <v>7</v>
      </c>
      <c r="F626" t="s">
        <v>3</v>
      </c>
      <c r="G626">
        <v>1</v>
      </c>
      <c r="H626" s="12">
        <f t="shared" si="52"/>
        <v>46290</v>
      </c>
      <c r="I626" s="9">
        <f t="shared" si="53"/>
        <v>6</v>
      </c>
      <c r="J626" s="10">
        <f t="shared" si="54"/>
        <v>15</v>
      </c>
    </row>
    <row r="627" spans="1:10" x14ac:dyDescent="0.2">
      <c r="A627" s="1">
        <v>46290.629618055558</v>
      </c>
      <c r="B627" t="s">
        <v>101</v>
      </c>
      <c r="C627" t="s">
        <v>350</v>
      </c>
      <c r="D627" t="s">
        <v>6</v>
      </c>
      <c r="E627" t="s">
        <v>7</v>
      </c>
      <c r="F627" t="s">
        <v>3</v>
      </c>
      <c r="G627">
        <v>1</v>
      </c>
      <c r="H627" s="12">
        <f t="shared" si="52"/>
        <v>46290</v>
      </c>
      <c r="I627" s="9">
        <f t="shared" si="53"/>
        <v>6</v>
      </c>
      <c r="J627" s="10">
        <f t="shared" si="54"/>
        <v>15</v>
      </c>
    </row>
    <row r="628" spans="1:10" x14ac:dyDescent="0.2">
      <c r="A628" s="1">
        <v>46290.642418981479</v>
      </c>
      <c r="B628" t="s">
        <v>4</v>
      </c>
      <c r="C628" t="s">
        <v>435</v>
      </c>
      <c r="D628" t="s">
        <v>6</v>
      </c>
      <c r="E628" t="s">
        <v>7</v>
      </c>
      <c r="F628" t="s">
        <v>3</v>
      </c>
      <c r="G628">
        <v>1</v>
      </c>
      <c r="H628" s="12">
        <f t="shared" si="52"/>
        <v>46290</v>
      </c>
      <c r="I628" s="9">
        <f t="shared" si="53"/>
        <v>6</v>
      </c>
      <c r="J628" s="10">
        <f t="shared" si="54"/>
        <v>15</v>
      </c>
    </row>
    <row r="629" spans="1:10" x14ac:dyDescent="0.2">
      <c r="A629" s="1">
        <v>46290.642453703702</v>
      </c>
      <c r="B629" t="s">
        <v>8</v>
      </c>
      <c r="C629" t="s">
        <v>435</v>
      </c>
      <c r="D629" t="s">
        <v>6</v>
      </c>
      <c r="E629" t="s">
        <v>7</v>
      </c>
      <c r="F629" t="s">
        <v>3</v>
      </c>
      <c r="G629">
        <v>1</v>
      </c>
      <c r="H629" s="12">
        <f t="shared" si="52"/>
        <v>46290</v>
      </c>
      <c r="I629" s="9">
        <f t="shared" si="53"/>
        <v>6</v>
      </c>
      <c r="J629" s="10">
        <f t="shared" si="54"/>
        <v>15</v>
      </c>
    </row>
    <row r="630" spans="1:10" x14ac:dyDescent="0.2">
      <c r="A630" s="1">
        <v>46290.642488425925</v>
      </c>
      <c r="B630" t="s">
        <v>9</v>
      </c>
      <c r="C630" t="s">
        <v>435</v>
      </c>
      <c r="D630" t="s">
        <v>6</v>
      </c>
      <c r="E630" t="s">
        <v>7</v>
      </c>
      <c r="F630" t="s">
        <v>3</v>
      </c>
      <c r="G630">
        <v>1</v>
      </c>
      <c r="H630" s="12">
        <f t="shared" si="52"/>
        <v>46290</v>
      </c>
      <c r="I630" s="9">
        <f t="shared" si="53"/>
        <v>6</v>
      </c>
      <c r="J630" s="10">
        <f t="shared" si="54"/>
        <v>15</v>
      </c>
    </row>
    <row r="631" spans="1:10" x14ac:dyDescent="0.2">
      <c r="A631" s="1">
        <v>46290.681759259256</v>
      </c>
      <c r="B631" t="s">
        <v>4</v>
      </c>
      <c r="C631" t="s">
        <v>79</v>
      </c>
      <c r="D631" t="s">
        <v>26</v>
      </c>
      <c r="E631" t="s">
        <v>7</v>
      </c>
      <c r="F631" t="s">
        <v>3</v>
      </c>
      <c r="G631">
        <v>1</v>
      </c>
      <c r="H631" s="12">
        <f t="shared" si="52"/>
        <v>46290</v>
      </c>
      <c r="I631" s="9">
        <f t="shared" si="53"/>
        <v>6</v>
      </c>
      <c r="J631" s="10">
        <f t="shared" si="54"/>
        <v>16</v>
      </c>
    </row>
    <row r="632" spans="1:10" x14ac:dyDescent="0.2">
      <c r="A632" s="1">
        <v>46290.682187500002</v>
      </c>
      <c r="B632" t="s">
        <v>4</v>
      </c>
      <c r="C632" t="s">
        <v>414</v>
      </c>
      <c r="D632" t="s">
        <v>33</v>
      </c>
      <c r="E632" t="s">
        <v>7</v>
      </c>
      <c r="F632" t="s">
        <v>3</v>
      </c>
      <c r="G632">
        <v>1</v>
      </c>
      <c r="H632" s="12">
        <f t="shared" si="52"/>
        <v>46290</v>
      </c>
      <c r="I632" s="9">
        <f t="shared" si="53"/>
        <v>6</v>
      </c>
      <c r="J632" s="10">
        <f t="shared" si="54"/>
        <v>16</v>
      </c>
    </row>
    <row r="633" spans="1:10" x14ac:dyDescent="0.2">
      <c r="A633" s="1">
        <v>46290.683587962965</v>
      </c>
      <c r="B633" t="s">
        <v>101</v>
      </c>
      <c r="C633" t="s">
        <v>414</v>
      </c>
      <c r="D633" t="s">
        <v>33</v>
      </c>
      <c r="E633" t="s">
        <v>7</v>
      </c>
      <c r="F633" t="s">
        <v>3</v>
      </c>
      <c r="G633">
        <v>1</v>
      </c>
      <c r="H633" s="12">
        <f t="shared" si="52"/>
        <v>46290</v>
      </c>
      <c r="I633" s="9">
        <f t="shared" si="53"/>
        <v>6</v>
      </c>
      <c r="J633" s="10">
        <f t="shared" si="54"/>
        <v>16</v>
      </c>
    </row>
    <row r="634" spans="1:10" x14ac:dyDescent="0.2">
      <c r="A634" s="1">
        <v>46290.699988425928</v>
      </c>
      <c r="B634" t="s">
        <v>19</v>
      </c>
      <c r="C634" t="s">
        <v>405</v>
      </c>
      <c r="D634" t="s">
        <v>34</v>
      </c>
      <c r="E634" t="s">
        <v>30</v>
      </c>
      <c r="F634" t="s">
        <v>3</v>
      </c>
      <c r="G634">
        <v>1</v>
      </c>
      <c r="H634" s="12">
        <f t="shared" si="52"/>
        <v>46290</v>
      </c>
      <c r="I634" s="9">
        <f t="shared" si="53"/>
        <v>6</v>
      </c>
      <c r="J634" s="10">
        <f t="shared" si="54"/>
        <v>16</v>
      </c>
    </row>
    <row r="635" spans="1:10" x14ac:dyDescent="0.2">
      <c r="A635" s="1">
        <v>46290.742743055554</v>
      </c>
      <c r="B635" t="s">
        <v>48</v>
      </c>
      <c r="C635" t="s">
        <v>436</v>
      </c>
      <c r="D635" t="s">
        <v>437</v>
      </c>
      <c r="E635" t="s">
        <v>438</v>
      </c>
      <c r="F635" t="s">
        <v>439</v>
      </c>
      <c r="G635">
        <v>1</v>
      </c>
      <c r="H635" s="12">
        <f t="shared" si="52"/>
        <v>46290</v>
      </c>
      <c r="I635" s="9">
        <f t="shared" si="53"/>
        <v>6</v>
      </c>
      <c r="J635" s="10">
        <f t="shared" si="54"/>
        <v>17</v>
      </c>
    </row>
    <row r="636" spans="1:10" x14ac:dyDescent="0.2">
      <c r="A636" s="1">
        <v>46290.766377314816</v>
      </c>
      <c r="B636" t="s">
        <v>4</v>
      </c>
      <c r="C636" t="s">
        <v>440</v>
      </c>
      <c r="D636" t="s">
        <v>61</v>
      </c>
      <c r="E636" t="s">
        <v>7</v>
      </c>
      <c r="F636" t="s">
        <v>3</v>
      </c>
      <c r="G636">
        <v>1</v>
      </c>
      <c r="H636" s="12">
        <f t="shared" si="52"/>
        <v>46290</v>
      </c>
      <c r="I636" s="9">
        <f t="shared" si="53"/>
        <v>6</v>
      </c>
      <c r="J636" s="10">
        <f t="shared" si="54"/>
        <v>18</v>
      </c>
    </row>
    <row r="637" spans="1:10" x14ac:dyDescent="0.2">
      <c r="A637" s="1">
        <v>46290.77447916667</v>
      </c>
      <c r="B637" t="s">
        <v>4</v>
      </c>
      <c r="C637" t="s">
        <v>441</v>
      </c>
      <c r="D637" t="s">
        <v>301</v>
      </c>
      <c r="E637" t="s">
        <v>39</v>
      </c>
      <c r="F637" t="s">
        <v>3</v>
      </c>
      <c r="G637">
        <v>1</v>
      </c>
      <c r="H637" s="12">
        <f t="shared" si="52"/>
        <v>46290</v>
      </c>
      <c r="I637" s="9">
        <f t="shared" si="53"/>
        <v>6</v>
      </c>
      <c r="J637" s="10">
        <f t="shared" si="54"/>
        <v>18</v>
      </c>
    </row>
    <row r="638" spans="1:10" x14ac:dyDescent="0.2">
      <c r="A638" s="1">
        <v>46290.775034722225</v>
      </c>
      <c r="B638" t="s">
        <v>8</v>
      </c>
      <c r="C638" t="s">
        <v>441</v>
      </c>
      <c r="D638" t="s">
        <v>301</v>
      </c>
      <c r="E638" t="s">
        <v>39</v>
      </c>
      <c r="F638" t="s">
        <v>3</v>
      </c>
      <c r="G638">
        <v>1</v>
      </c>
      <c r="H638" s="12">
        <f t="shared" si="52"/>
        <v>46290</v>
      </c>
      <c r="I638" s="9">
        <f t="shared" si="53"/>
        <v>6</v>
      </c>
      <c r="J638" s="10">
        <f t="shared" si="54"/>
        <v>18</v>
      </c>
    </row>
    <row r="639" spans="1:10" x14ac:dyDescent="0.2">
      <c r="A639" s="1">
        <v>46290.789444444446</v>
      </c>
      <c r="B639" t="s">
        <v>4</v>
      </c>
      <c r="C639" t="s">
        <v>442</v>
      </c>
      <c r="D639" t="s">
        <v>203</v>
      </c>
      <c r="E639" t="s">
        <v>39</v>
      </c>
      <c r="F639" t="s">
        <v>3</v>
      </c>
      <c r="G639">
        <v>1</v>
      </c>
      <c r="H639" s="12">
        <f t="shared" si="52"/>
        <v>46290</v>
      </c>
      <c r="I639" s="9">
        <f t="shared" si="53"/>
        <v>6</v>
      </c>
      <c r="J639" s="10">
        <f t="shared" si="54"/>
        <v>18</v>
      </c>
    </row>
    <row r="640" spans="1:10" x14ac:dyDescent="0.2">
      <c r="A640" s="1">
        <v>46290.789502314816</v>
      </c>
      <c r="B640" t="s">
        <v>8</v>
      </c>
      <c r="C640" t="s">
        <v>442</v>
      </c>
      <c r="D640" t="s">
        <v>203</v>
      </c>
      <c r="E640" t="s">
        <v>39</v>
      </c>
      <c r="F640" t="s">
        <v>3</v>
      </c>
      <c r="G640">
        <v>1</v>
      </c>
      <c r="H640" s="12">
        <f t="shared" si="52"/>
        <v>46290</v>
      </c>
      <c r="I640" s="9">
        <f t="shared" si="53"/>
        <v>6</v>
      </c>
      <c r="J640" s="10">
        <f t="shared" si="54"/>
        <v>18</v>
      </c>
    </row>
    <row r="641" spans="1:10" x14ac:dyDescent="0.2">
      <c r="A641" s="1">
        <v>46290.803738425922</v>
      </c>
      <c r="B641" t="s">
        <v>4</v>
      </c>
      <c r="C641" t="s">
        <v>443</v>
      </c>
      <c r="D641" t="s">
        <v>128</v>
      </c>
      <c r="E641" t="s">
        <v>72</v>
      </c>
      <c r="F641" t="s">
        <v>3</v>
      </c>
      <c r="G641">
        <v>1</v>
      </c>
      <c r="H641" s="12">
        <f t="shared" si="52"/>
        <v>46290</v>
      </c>
      <c r="I641" s="9">
        <f t="shared" si="53"/>
        <v>6</v>
      </c>
      <c r="J641" s="10">
        <f t="shared" si="54"/>
        <v>19</v>
      </c>
    </row>
    <row r="642" spans="1:10" x14ac:dyDescent="0.2">
      <c r="A642" s="1">
        <v>46290.804560185185</v>
      </c>
      <c r="B642" t="s">
        <v>4</v>
      </c>
      <c r="C642" t="s">
        <v>444</v>
      </c>
      <c r="D642" t="s">
        <v>15</v>
      </c>
      <c r="E642" t="s">
        <v>16</v>
      </c>
      <c r="F642" t="s">
        <v>3</v>
      </c>
      <c r="G642">
        <v>1</v>
      </c>
      <c r="H642" s="12">
        <f t="shared" si="52"/>
        <v>46290</v>
      </c>
      <c r="I642" s="9">
        <f t="shared" si="53"/>
        <v>6</v>
      </c>
      <c r="J642" s="10">
        <f t="shared" si="54"/>
        <v>19</v>
      </c>
    </row>
    <row r="643" spans="1:10" x14ac:dyDescent="0.2">
      <c r="A643" s="1">
        <v>46290.806203703702</v>
      </c>
      <c r="B643" t="s">
        <v>11</v>
      </c>
      <c r="C643" t="s">
        <v>444</v>
      </c>
      <c r="D643" t="s">
        <v>15</v>
      </c>
      <c r="E643" t="s">
        <v>16</v>
      </c>
      <c r="F643" t="s">
        <v>3</v>
      </c>
      <c r="G643">
        <v>1</v>
      </c>
      <c r="H643" s="12">
        <f t="shared" si="52"/>
        <v>46290</v>
      </c>
      <c r="I643" s="9">
        <f t="shared" si="53"/>
        <v>6</v>
      </c>
      <c r="J643" s="10">
        <f t="shared" si="54"/>
        <v>19</v>
      </c>
    </row>
    <row r="644" spans="1:10" x14ac:dyDescent="0.2">
      <c r="A644" s="1">
        <v>46290.806319444448</v>
      </c>
      <c r="B644" t="s">
        <v>8</v>
      </c>
      <c r="C644" t="s">
        <v>444</v>
      </c>
      <c r="D644" t="s">
        <v>15</v>
      </c>
      <c r="E644" t="s">
        <v>16</v>
      </c>
      <c r="F644" t="s">
        <v>3</v>
      </c>
      <c r="G644">
        <v>1</v>
      </c>
      <c r="H644" s="12">
        <f t="shared" si="52"/>
        <v>46290</v>
      </c>
      <c r="I644" s="9">
        <f t="shared" si="53"/>
        <v>6</v>
      </c>
      <c r="J644" s="10">
        <f t="shared" si="54"/>
        <v>19</v>
      </c>
    </row>
    <row r="645" spans="1:10" x14ac:dyDescent="0.2">
      <c r="A645" s="1">
        <v>46290.816006944442</v>
      </c>
      <c r="B645" t="s">
        <v>75</v>
      </c>
      <c r="C645" t="s">
        <v>445</v>
      </c>
      <c r="D645" t="s">
        <v>6</v>
      </c>
      <c r="E645" t="s">
        <v>7</v>
      </c>
      <c r="F645" t="s">
        <v>3</v>
      </c>
      <c r="G645">
        <v>1</v>
      </c>
      <c r="H645" s="12">
        <f t="shared" si="52"/>
        <v>46290</v>
      </c>
      <c r="I645" s="9">
        <f t="shared" si="53"/>
        <v>6</v>
      </c>
      <c r="J645" s="10">
        <f t="shared" si="54"/>
        <v>19</v>
      </c>
    </row>
    <row r="646" spans="1:10" x14ac:dyDescent="0.2">
      <c r="A646" s="1">
        <v>46290.816018518519</v>
      </c>
      <c r="B646" t="s">
        <v>8</v>
      </c>
      <c r="C646" t="s">
        <v>446</v>
      </c>
      <c r="D646" t="s">
        <v>382</v>
      </c>
      <c r="E646" t="s">
        <v>72</v>
      </c>
      <c r="F646" t="s">
        <v>3</v>
      </c>
      <c r="G646">
        <v>1</v>
      </c>
      <c r="H646" s="12">
        <f t="shared" si="52"/>
        <v>46290</v>
      </c>
      <c r="I646" s="9">
        <f t="shared" si="53"/>
        <v>6</v>
      </c>
      <c r="J646" s="10">
        <f t="shared" si="54"/>
        <v>19</v>
      </c>
    </row>
    <row r="647" spans="1:10" x14ac:dyDescent="0.2">
      <c r="A647" s="1">
        <v>46290.818171296298</v>
      </c>
      <c r="B647" t="s">
        <v>4</v>
      </c>
      <c r="C647" t="s">
        <v>447</v>
      </c>
      <c r="D647" t="s">
        <v>301</v>
      </c>
      <c r="E647" t="s">
        <v>39</v>
      </c>
      <c r="F647" t="s">
        <v>3</v>
      </c>
      <c r="G647">
        <v>1</v>
      </c>
      <c r="H647" s="12">
        <f t="shared" si="52"/>
        <v>46290</v>
      </c>
      <c r="I647" s="9">
        <f t="shared" si="53"/>
        <v>6</v>
      </c>
      <c r="J647" s="10">
        <f t="shared" si="54"/>
        <v>19</v>
      </c>
    </row>
    <row r="648" spans="1:10" x14ac:dyDescent="0.2">
      <c r="A648" s="1">
        <v>46290.818749999999</v>
      </c>
      <c r="B648" t="s">
        <v>8</v>
      </c>
      <c r="C648" t="s">
        <v>447</v>
      </c>
      <c r="D648" t="s">
        <v>301</v>
      </c>
      <c r="E648" t="s">
        <v>39</v>
      </c>
      <c r="F648" t="s">
        <v>3</v>
      </c>
      <c r="G648">
        <v>1</v>
      </c>
      <c r="H648" s="12">
        <f t="shared" si="52"/>
        <v>46290</v>
      </c>
      <c r="I648" s="9">
        <f t="shared" si="53"/>
        <v>6</v>
      </c>
      <c r="J648" s="10">
        <f t="shared" si="54"/>
        <v>19</v>
      </c>
    </row>
    <row r="649" spans="1:10" x14ac:dyDescent="0.2">
      <c r="A649" s="1">
        <v>46290.83452546296</v>
      </c>
      <c r="B649" t="s">
        <v>4</v>
      </c>
      <c r="C649" t="s">
        <v>448</v>
      </c>
      <c r="D649" t="s">
        <v>6</v>
      </c>
      <c r="E649" t="s">
        <v>7</v>
      </c>
      <c r="F649" t="s">
        <v>3</v>
      </c>
      <c r="G649">
        <v>1</v>
      </c>
      <c r="H649" s="12">
        <f t="shared" si="52"/>
        <v>46290</v>
      </c>
      <c r="I649" s="9">
        <f t="shared" si="53"/>
        <v>6</v>
      </c>
      <c r="J649" s="10">
        <f t="shared" si="54"/>
        <v>20</v>
      </c>
    </row>
    <row r="650" spans="1:10" x14ac:dyDescent="0.2">
      <c r="A650" s="1">
        <v>46290.834675925929</v>
      </c>
      <c r="B650" t="s">
        <v>8</v>
      </c>
      <c r="C650" t="s">
        <v>448</v>
      </c>
      <c r="D650" t="s">
        <v>6</v>
      </c>
      <c r="E650" t="s">
        <v>7</v>
      </c>
      <c r="F650" t="s">
        <v>3</v>
      </c>
      <c r="G650">
        <v>1</v>
      </c>
      <c r="H650" s="12">
        <f t="shared" si="52"/>
        <v>46290</v>
      </c>
      <c r="I650" s="9">
        <f t="shared" si="53"/>
        <v>6</v>
      </c>
      <c r="J650" s="10">
        <f t="shared" si="54"/>
        <v>20</v>
      </c>
    </row>
    <row r="651" spans="1:10" x14ac:dyDescent="0.2">
      <c r="A651" s="1">
        <v>46290.834780092591</v>
      </c>
      <c r="B651" t="s">
        <v>11</v>
      </c>
      <c r="C651" t="s">
        <v>448</v>
      </c>
      <c r="D651" t="s">
        <v>6</v>
      </c>
      <c r="E651" t="s">
        <v>7</v>
      </c>
      <c r="F651" t="s">
        <v>3</v>
      </c>
      <c r="G651">
        <v>1</v>
      </c>
      <c r="H651" s="12">
        <f t="shared" si="52"/>
        <v>46290</v>
      </c>
      <c r="I651" s="9">
        <f t="shared" si="53"/>
        <v>6</v>
      </c>
      <c r="J651" s="10">
        <f t="shared" si="54"/>
        <v>20</v>
      </c>
    </row>
    <row r="652" spans="1:10" x14ac:dyDescent="0.2">
      <c r="A652" s="1">
        <v>46290.852199074077</v>
      </c>
      <c r="B652" t="s">
        <v>4</v>
      </c>
      <c r="C652" t="s">
        <v>449</v>
      </c>
      <c r="D652" t="s">
        <v>121</v>
      </c>
      <c r="E652" t="s">
        <v>30</v>
      </c>
      <c r="F652" t="s">
        <v>3</v>
      </c>
      <c r="G652">
        <v>1</v>
      </c>
      <c r="H652" s="12">
        <f t="shared" si="52"/>
        <v>46290</v>
      </c>
      <c r="I652" s="9">
        <f t="shared" si="53"/>
        <v>6</v>
      </c>
      <c r="J652" s="10">
        <f t="shared" si="54"/>
        <v>20</v>
      </c>
    </row>
    <row r="653" spans="1:10" x14ac:dyDescent="0.2">
      <c r="A653" s="1">
        <v>46290.85224537037</v>
      </c>
      <c r="B653" t="s">
        <v>11</v>
      </c>
      <c r="C653" t="s">
        <v>449</v>
      </c>
      <c r="D653" t="s">
        <v>121</v>
      </c>
      <c r="E653" t="s">
        <v>30</v>
      </c>
      <c r="F653" t="s">
        <v>3</v>
      </c>
      <c r="G653">
        <v>1</v>
      </c>
      <c r="H653" s="12">
        <f t="shared" si="52"/>
        <v>46290</v>
      </c>
      <c r="I653" s="9">
        <f t="shared" si="53"/>
        <v>6</v>
      </c>
      <c r="J653" s="10">
        <f t="shared" si="54"/>
        <v>20</v>
      </c>
    </row>
    <row r="654" spans="1:10" x14ac:dyDescent="0.2">
      <c r="A654" s="1">
        <v>46290.852488425924</v>
      </c>
      <c r="B654" t="s">
        <v>8</v>
      </c>
      <c r="C654" t="s">
        <v>449</v>
      </c>
      <c r="D654" t="s">
        <v>121</v>
      </c>
      <c r="E654" t="s">
        <v>30</v>
      </c>
      <c r="F654" t="s">
        <v>3</v>
      </c>
      <c r="G654">
        <v>1</v>
      </c>
      <c r="H654" s="12">
        <f t="shared" si="52"/>
        <v>46290</v>
      </c>
      <c r="I654" s="9">
        <f t="shared" si="53"/>
        <v>6</v>
      </c>
      <c r="J654" s="10">
        <f t="shared" si="54"/>
        <v>20</v>
      </c>
    </row>
    <row r="655" spans="1:10" x14ac:dyDescent="0.2">
      <c r="A655" s="1">
        <v>46290.869085648148</v>
      </c>
      <c r="B655" t="s">
        <v>101</v>
      </c>
      <c r="C655" t="s">
        <v>350</v>
      </c>
      <c r="D655" t="s">
        <v>6</v>
      </c>
      <c r="E655" t="s">
        <v>7</v>
      </c>
      <c r="F655" t="s">
        <v>3</v>
      </c>
      <c r="G655">
        <v>1</v>
      </c>
      <c r="H655" s="12">
        <f t="shared" si="52"/>
        <v>46290</v>
      </c>
      <c r="I655" s="9">
        <f t="shared" si="53"/>
        <v>6</v>
      </c>
      <c r="J655" s="10">
        <f t="shared" si="54"/>
        <v>20</v>
      </c>
    </row>
    <row r="656" spans="1:10" x14ac:dyDescent="0.2">
      <c r="A656" s="1">
        <v>46290.869756944441</v>
      </c>
      <c r="B656" t="s">
        <v>4</v>
      </c>
      <c r="C656" t="s">
        <v>450</v>
      </c>
      <c r="D656" t="s">
        <v>88</v>
      </c>
      <c r="E656" t="s">
        <v>39</v>
      </c>
      <c r="F656" t="s">
        <v>3</v>
      </c>
      <c r="G656">
        <v>1</v>
      </c>
      <c r="H656" s="12">
        <f t="shared" si="52"/>
        <v>46290</v>
      </c>
      <c r="I656" s="9">
        <f t="shared" si="53"/>
        <v>6</v>
      </c>
      <c r="J656" s="10">
        <f t="shared" si="54"/>
        <v>20</v>
      </c>
    </row>
    <row r="657" spans="1:10" x14ac:dyDescent="0.2">
      <c r="A657" s="1">
        <v>46290.869884259257</v>
      </c>
      <c r="B657" t="s">
        <v>49</v>
      </c>
      <c r="C657" t="s">
        <v>350</v>
      </c>
      <c r="D657" t="s">
        <v>6</v>
      </c>
      <c r="E657" t="s">
        <v>7</v>
      </c>
      <c r="F657" t="s">
        <v>3</v>
      </c>
      <c r="G657">
        <v>1</v>
      </c>
      <c r="H657" s="12">
        <f t="shared" ref="H657:H678" si="55">INT(A657)</f>
        <v>46290</v>
      </c>
      <c r="I657" s="9">
        <f t="shared" ref="I657:I678" si="56">WEEKDAY(A657)</f>
        <v>6</v>
      </c>
      <c r="J657" s="10">
        <f t="shared" ref="J657:J678" si="57">HOUR(A657)</f>
        <v>20</v>
      </c>
    </row>
    <row r="658" spans="1:10" x14ac:dyDescent="0.2">
      <c r="A658" s="1">
        <v>46290.871412037035</v>
      </c>
      <c r="B658" t="s">
        <v>4</v>
      </c>
      <c r="C658" t="s">
        <v>450</v>
      </c>
      <c r="D658" t="s">
        <v>88</v>
      </c>
      <c r="E658" t="s">
        <v>39</v>
      </c>
      <c r="F658" t="s">
        <v>3</v>
      </c>
      <c r="G658">
        <v>1</v>
      </c>
      <c r="H658" s="12">
        <f t="shared" si="55"/>
        <v>46290</v>
      </c>
      <c r="I658" s="9">
        <f t="shared" si="56"/>
        <v>6</v>
      </c>
      <c r="J658" s="10">
        <f t="shared" si="57"/>
        <v>20</v>
      </c>
    </row>
    <row r="659" spans="1:10" x14ac:dyDescent="0.2">
      <c r="A659" s="1">
        <v>46290.883391203701</v>
      </c>
      <c r="B659" t="s">
        <v>4</v>
      </c>
      <c r="C659" t="s">
        <v>451</v>
      </c>
      <c r="D659" t="s">
        <v>452</v>
      </c>
      <c r="E659" t="s">
        <v>36</v>
      </c>
      <c r="F659" t="s">
        <v>3</v>
      </c>
      <c r="G659">
        <v>1</v>
      </c>
      <c r="H659" s="12">
        <f t="shared" si="55"/>
        <v>46290</v>
      </c>
      <c r="I659" s="9">
        <f t="shared" si="56"/>
        <v>6</v>
      </c>
      <c r="J659" s="10">
        <f t="shared" si="57"/>
        <v>21</v>
      </c>
    </row>
    <row r="660" spans="1:10" x14ac:dyDescent="0.2">
      <c r="A660" s="1">
        <v>46290.884120370371</v>
      </c>
      <c r="B660" t="s">
        <v>101</v>
      </c>
      <c r="C660" t="s">
        <v>453</v>
      </c>
      <c r="D660" t="s">
        <v>452</v>
      </c>
      <c r="E660" t="s">
        <v>36</v>
      </c>
      <c r="F660" t="s">
        <v>3</v>
      </c>
      <c r="G660">
        <v>1</v>
      </c>
      <c r="H660" s="12">
        <f t="shared" si="55"/>
        <v>46290</v>
      </c>
      <c r="I660" s="9">
        <f t="shared" si="56"/>
        <v>6</v>
      </c>
      <c r="J660" s="10">
        <f t="shared" si="57"/>
        <v>21</v>
      </c>
    </row>
    <row r="661" spans="1:10" x14ac:dyDescent="0.2">
      <c r="A661" s="1">
        <v>46290.885520833333</v>
      </c>
      <c r="B661" t="s">
        <v>101</v>
      </c>
      <c r="C661" t="s">
        <v>435</v>
      </c>
      <c r="D661" t="s">
        <v>6</v>
      </c>
      <c r="E661" t="s">
        <v>7</v>
      </c>
      <c r="F661" t="s">
        <v>3</v>
      </c>
      <c r="G661">
        <v>1</v>
      </c>
      <c r="H661" s="12">
        <f t="shared" si="55"/>
        <v>46290</v>
      </c>
      <c r="I661" s="9">
        <f t="shared" si="56"/>
        <v>6</v>
      </c>
      <c r="J661" s="10">
        <f t="shared" si="57"/>
        <v>21</v>
      </c>
    </row>
    <row r="662" spans="1:10" x14ac:dyDescent="0.2">
      <c r="A662" s="1">
        <v>46290.898726851854</v>
      </c>
      <c r="B662" t="s">
        <v>51</v>
      </c>
      <c r="C662" t="s">
        <v>454</v>
      </c>
      <c r="D662" t="s">
        <v>92</v>
      </c>
      <c r="E662" t="s">
        <v>59</v>
      </c>
      <c r="F662" t="s">
        <v>3</v>
      </c>
      <c r="G662">
        <v>1</v>
      </c>
      <c r="H662" s="12">
        <f t="shared" si="55"/>
        <v>46290</v>
      </c>
      <c r="I662" s="9">
        <f t="shared" si="56"/>
        <v>6</v>
      </c>
      <c r="J662" s="10">
        <f t="shared" si="57"/>
        <v>21</v>
      </c>
    </row>
    <row r="663" spans="1:10" x14ac:dyDescent="0.2">
      <c r="A663" s="1">
        <v>46290.909305555557</v>
      </c>
      <c r="B663" t="s">
        <v>282</v>
      </c>
      <c r="C663" t="s">
        <v>455</v>
      </c>
      <c r="D663" t="s">
        <v>63</v>
      </c>
      <c r="E663" t="s">
        <v>2</v>
      </c>
      <c r="F663" t="s">
        <v>3</v>
      </c>
      <c r="G663">
        <v>1</v>
      </c>
      <c r="H663" s="12">
        <f t="shared" si="55"/>
        <v>46290</v>
      </c>
      <c r="I663" s="9">
        <f t="shared" si="56"/>
        <v>6</v>
      </c>
      <c r="J663" s="10">
        <f t="shared" si="57"/>
        <v>21</v>
      </c>
    </row>
    <row r="664" spans="1:10" x14ac:dyDescent="0.2">
      <c r="A664" s="1">
        <v>46290.925370370373</v>
      </c>
      <c r="B664" t="s">
        <v>4</v>
      </c>
      <c r="C664" t="s">
        <v>456</v>
      </c>
      <c r="D664" t="s">
        <v>6</v>
      </c>
      <c r="E664" t="s">
        <v>7</v>
      </c>
      <c r="F664" t="s">
        <v>3</v>
      </c>
      <c r="G664">
        <v>1</v>
      </c>
      <c r="H664" s="12">
        <f t="shared" si="55"/>
        <v>46290</v>
      </c>
      <c r="I664" s="9">
        <f t="shared" si="56"/>
        <v>6</v>
      </c>
      <c r="J664" s="10">
        <f t="shared" si="57"/>
        <v>22</v>
      </c>
    </row>
    <row r="665" spans="1:10" x14ac:dyDescent="0.2">
      <c r="A665" s="1">
        <v>46290.931990740741</v>
      </c>
      <c r="B665" t="s">
        <v>13</v>
      </c>
      <c r="C665" t="s">
        <v>456</v>
      </c>
      <c r="D665" t="s">
        <v>6</v>
      </c>
      <c r="E665" t="s">
        <v>7</v>
      </c>
      <c r="F665" t="s">
        <v>3</v>
      </c>
      <c r="G665">
        <v>1</v>
      </c>
      <c r="H665" s="12">
        <f t="shared" si="55"/>
        <v>46290</v>
      </c>
      <c r="I665" s="9">
        <f t="shared" si="56"/>
        <v>6</v>
      </c>
      <c r="J665" s="10">
        <f t="shared" si="57"/>
        <v>22</v>
      </c>
    </row>
    <row r="666" spans="1:10" x14ac:dyDescent="0.2">
      <c r="A666" s="1">
        <v>46290.939432870371</v>
      </c>
      <c r="B666" t="s">
        <v>48</v>
      </c>
      <c r="C666" t="s">
        <v>200</v>
      </c>
      <c r="D666" t="s">
        <v>201</v>
      </c>
      <c r="E666" t="s">
        <v>7</v>
      </c>
      <c r="F666" t="s">
        <v>3</v>
      </c>
      <c r="G666">
        <v>1</v>
      </c>
      <c r="H666" s="12">
        <f t="shared" si="55"/>
        <v>46290</v>
      </c>
      <c r="I666" s="9">
        <f t="shared" si="56"/>
        <v>6</v>
      </c>
      <c r="J666" s="10">
        <f t="shared" si="57"/>
        <v>22</v>
      </c>
    </row>
    <row r="667" spans="1:10" x14ac:dyDescent="0.2">
      <c r="A667" s="1">
        <v>46290.941087962965</v>
      </c>
      <c r="B667" t="s">
        <v>50</v>
      </c>
      <c r="C667" t="s">
        <v>200</v>
      </c>
      <c r="D667" t="s">
        <v>201</v>
      </c>
      <c r="E667" t="s">
        <v>7</v>
      </c>
      <c r="F667" t="s">
        <v>3</v>
      </c>
      <c r="G667">
        <v>1</v>
      </c>
      <c r="H667" s="12">
        <f t="shared" si="55"/>
        <v>46290</v>
      </c>
      <c r="I667" s="9">
        <f t="shared" si="56"/>
        <v>6</v>
      </c>
      <c r="J667" s="10">
        <f t="shared" si="57"/>
        <v>22</v>
      </c>
    </row>
    <row r="668" spans="1:10" x14ac:dyDescent="0.2">
      <c r="A668" s="1">
        <v>46290.94226851852</v>
      </c>
      <c r="B668" t="s">
        <v>49</v>
      </c>
      <c r="C668" t="s">
        <v>200</v>
      </c>
      <c r="D668" t="s">
        <v>201</v>
      </c>
      <c r="E668" t="s">
        <v>7</v>
      </c>
      <c r="F668" t="s">
        <v>3</v>
      </c>
      <c r="G668">
        <v>1</v>
      </c>
      <c r="H668" s="12">
        <f t="shared" si="55"/>
        <v>46290</v>
      </c>
      <c r="I668" s="9">
        <f t="shared" si="56"/>
        <v>6</v>
      </c>
      <c r="J668" s="10">
        <f t="shared" si="57"/>
        <v>22</v>
      </c>
    </row>
    <row r="669" spans="1:10" x14ac:dyDescent="0.2">
      <c r="A669" s="1">
        <v>46290.957118055558</v>
      </c>
      <c r="B669" t="s">
        <v>56</v>
      </c>
      <c r="C669" t="s">
        <v>457</v>
      </c>
      <c r="D669" t="s">
        <v>92</v>
      </c>
      <c r="E669" t="s">
        <v>59</v>
      </c>
      <c r="F669" t="s">
        <v>3</v>
      </c>
      <c r="G669">
        <v>1</v>
      </c>
      <c r="H669" s="12">
        <f t="shared" si="55"/>
        <v>46290</v>
      </c>
      <c r="I669" s="9">
        <f t="shared" si="56"/>
        <v>6</v>
      </c>
      <c r="J669" s="10">
        <f t="shared" si="57"/>
        <v>22</v>
      </c>
    </row>
    <row r="670" spans="1:10" x14ac:dyDescent="0.2">
      <c r="A670" s="1">
        <v>46291.141875000001</v>
      </c>
      <c r="B670" t="s">
        <v>4</v>
      </c>
      <c r="C670" t="s">
        <v>458</v>
      </c>
      <c r="D670" t="s">
        <v>459</v>
      </c>
      <c r="E670" t="s">
        <v>460</v>
      </c>
      <c r="F670" t="s">
        <v>24</v>
      </c>
      <c r="G670">
        <v>1</v>
      </c>
      <c r="H670" s="12">
        <f t="shared" si="55"/>
        <v>46291</v>
      </c>
      <c r="I670" s="9">
        <f t="shared" si="56"/>
        <v>7</v>
      </c>
      <c r="J670" s="10">
        <f t="shared" si="57"/>
        <v>3</v>
      </c>
    </row>
    <row r="671" spans="1:10" x14ac:dyDescent="0.2">
      <c r="A671" s="1">
        <v>46291.314571759256</v>
      </c>
      <c r="B671" t="s">
        <v>4</v>
      </c>
      <c r="C671" t="s">
        <v>123</v>
      </c>
      <c r="D671" t="s">
        <v>6</v>
      </c>
      <c r="E671" t="s">
        <v>7</v>
      </c>
      <c r="F671" t="s">
        <v>3</v>
      </c>
      <c r="G671">
        <v>1</v>
      </c>
      <c r="H671" s="12">
        <f t="shared" si="55"/>
        <v>46291</v>
      </c>
      <c r="I671" s="9">
        <f t="shared" si="56"/>
        <v>7</v>
      </c>
      <c r="J671" s="10">
        <f t="shared" si="57"/>
        <v>7</v>
      </c>
    </row>
    <row r="672" spans="1:10" x14ac:dyDescent="0.2">
      <c r="A672" s="1">
        <v>46291.363888888889</v>
      </c>
      <c r="B672" t="s">
        <v>4</v>
      </c>
      <c r="C672" t="s">
        <v>217</v>
      </c>
      <c r="D672" t="s">
        <v>61</v>
      </c>
      <c r="E672" t="s">
        <v>7</v>
      </c>
      <c r="F672" t="s">
        <v>3</v>
      </c>
      <c r="G672">
        <v>1</v>
      </c>
      <c r="H672" s="12">
        <f t="shared" si="55"/>
        <v>46291</v>
      </c>
      <c r="I672" s="9">
        <f t="shared" si="56"/>
        <v>7</v>
      </c>
      <c r="J672" s="10">
        <f t="shared" si="57"/>
        <v>8</v>
      </c>
    </row>
    <row r="673" spans="1:10" x14ac:dyDescent="0.2">
      <c r="A673" s="1">
        <v>46291.544062499997</v>
      </c>
      <c r="B673" t="s">
        <v>4</v>
      </c>
      <c r="C673" t="s">
        <v>94</v>
      </c>
      <c r="D673" t="s">
        <v>95</v>
      </c>
      <c r="E673" t="s">
        <v>96</v>
      </c>
      <c r="F673" t="s">
        <v>3</v>
      </c>
      <c r="G673">
        <v>1</v>
      </c>
      <c r="H673" s="12">
        <f t="shared" si="55"/>
        <v>46291</v>
      </c>
      <c r="I673" s="9">
        <f t="shared" si="56"/>
        <v>7</v>
      </c>
      <c r="J673" s="10">
        <f t="shared" si="57"/>
        <v>13</v>
      </c>
    </row>
    <row r="674" spans="1:10" x14ac:dyDescent="0.2">
      <c r="A674" s="1">
        <v>46291.545092592591</v>
      </c>
      <c r="B674" t="s">
        <v>4</v>
      </c>
      <c r="C674" t="s">
        <v>123</v>
      </c>
      <c r="D674" t="s">
        <v>6</v>
      </c>
      <c r="E674" t="s">
        <v>7</v>
      </c>
      <c r="F674" t="s">
        <v>3</v>
      </c>
      <c r="G674">
        <v>1</v>
      </c>
      <c r="H674" s="12">
        <f t="shared" si="55"/>
        <v>46291</v>
      </c>
      <c r="I674" s="9">
        <f t="shared" si="56"/>
        <v>7</v>
      </c>
      <c r="J674" s="10">
        <f t="shared" si="57"/>
        <v>13</v>
      </c>
    </row>
    <row r="675" spans="1:10" x14ac:dyDescent="0.2">
      <c r="A675" s="1">
        <v>46291.545243055552</v>
      </c>
      <c r="B675" t="s">
        <v>101</v>
      </c>
      <c r="C675" t="s">
        <v>123</v>
      </c>
      <c r="D675" t="s">
        <v>6</v>
      </c>
      <c r="E675" t="s">
        <v>7</v>
      </c>
      <c r="F675" t="s">
        <v>3</v>
      </c>
      <c r="G675">
        <v>1</v>
      </c>
      <c r="H675" s="12">
        <f t="shared" si="55"/>
        <v>46291</v>
      </c>
      <c r="I675" s="9">
        <f t="shared" si="56"/>
        <v>7</v>
      </c>
      <c r="J675" s="10">
        <f t="shared" si="57"/>
        <v>13</v>
      </c>
    </row>
    <row r="676" spans="1:10" x14ac:dyDescent="0.2">
      <c r="A676" s="1">
        <v>46291.554490740738</v>
      </c>
      <c r="B676" t="s">
        <v>12</v>
      </c>
      <c r="C676" t="s">
        <v>123</v>
      </c>
      <c r="D676" t="s">
        <v>6</v>
      </c>
      <c r="E676" t="s">
        <v>7</v>
      </c>
      <c r="F676" t="s">
        <v>3</v>
      </c>
      <c r="G676">
        <v>1</v>
      </c>
      <c r="H676" s="12">
        <f t="shared" si="55"/>
        <v>46291</v>
      </c>
      <c r="I676" s="9">
        <f t="shared" si="56"/>
        <v>7</v>
      </c>
      <c r="J676" s="10">
        <f t="shared" si="57"/>
        <v>13</v>
      </c>
    </row>
    <row r="677" spans="1:10" x14ac:dyDescent="0.2">
      <c r="A677" s="1">
        <v>46291.556493055556</v>
      </c>
      <c r="B677" t="s">
        <v>8</v>
      </c>
      <c r="C677" t="s">
        <v>461</v>
      </c>
      <c r="D677" t="s">
        <v>15</v>
      </c>
      <c r="E677" t="s">
        <v>16</v>
      </c>
      <c r="F677" t="s">
        <v>3</v>
      </c>
      <c r="G677">
        <v>1</v>
      </c>
      <c r="H677" s="12">
        <f t="shared" si="55"/>
        <v>46291</v>
      </c>
      <c r="I677" s="9">
        <f t="shared" si="56"/>
        <v>7</v>
      </c>
      <c r="J677" s="10">
        <f t="shared" si="57"/>
        <v>13</v>
      </c>
    </row>
    <row r="678" spans="1:10" x14ac:dyDescent="0.2">
      <c r="A678" s="1">
        <v>46291.588541666664</v>
      </c>
      <c r="B678" t="s">
        <v>12</v>
      </c>
      <c r="C678" t="s">
        <v>462</v>
      </c>
      <c r="D678" t="s">
        <v>463</v>
      </c>
      <c r="E678" t="s">
        <v>238</v>
      </c>
      <c r="F678" t="s">
        <v>464</v>
      </c>
      <c r="G678">
        <v>1</v>
      </c>
      <c r="H678" s="12">
        <f t="shared" si="55"/>
        <v>46291</v>
      </c>
      <c r="I678" s="9">
        <f t="shared" si="56"/>
        <v>7</v>
      </c>
      <c r="J678" s="10">
        <f t="shared" si="57"/>
        <v>14</v>
      </c>
    </row>
    <row r="679" spans="1:10" x14ac:dyDescent="0.2">
      <c r="A679" s="1">
        <v>46291.642905092594</v>
      </c>
      <c r="B679" t="s">
        <v>4</v>
      </c>
      <c r="C679" t="s">
        <v>465</v>
      </c>
      <c r="D679" t="s">
        <v>92</v>
      </c>
      <c r="E679" t="s">
        <v>59</v>
      </c>
      <c r="F679" t="s">
        <v>3</v>
      </c>
      <c r="G679">
        <v>1</v>
      </c>
      <c r="H679" s="12">
        <f t="shared" ref="H679:H684" si="58">INT(A679)</f>
        <v>46291</v>
      </c>
      <c r="I679" s="9">
        <f t="shared" ref="I679:I684" si="59">WEEKDAY(A679)</f>
        <v>7</v>
      </c>
      <c r="J679" s="10">
        <f t="shared" ref="J679:J684" si="60">HOUR(A679)</f>
        <v>15</v>
      </c>
    </row>
    <row r="680" spans="1:10" x14ac:dyDescent="0.2">
      <c r="A680" s="1">
        <v>46291.663101851853</v>
      </c>
      <c r="B680" t="s">
        <v>4</v>
      </c>
      <c r="C680" t="s">
        <v>466</v>
      </c>
      <c r="D680" t="s">
        <v>467</v>
      </c>
      <c r="E680" t="s">
        <v>39</v>
      </c>
      <c r="F680" t="s">
        <v>3</v>
      </c>
      <c r="G680">
        <v>1</v>
      </c>
      <c r="H680" s="12">
        <f t="shared" si="58"/>
        <v>46291</v>
      </c>
      <c r="I680" s="9">
        <f t="shared" si="59"/>
        <v>7</v>
      </c>
      <c r="J680" s="10">
        <f t="shared" si="60"/>
        <v>15</v>
      </c>
    </row>
    <row r="681" spans="1:10" x14ac:dyDescent="0.2">
      <c r="A681" s="1">
        <v>46291.685798611114</v>
      </c>
      <c r="B681" t="s">
        <v>8</v>
      </c>
      <c r="C681" t="s">
        <v>94</v>
      </c>
      <c r="D681" t="s">
        <v>95</v>
      </c>
      <c r="E681" t="s">
        <v>96</v>
      </c>
      <c r="F681" t="s">
        <v>3</v>
      </c>
      <c r="G681">
        <v>1</v>
      </c>
      <c r="H681" s="12">
        <f t="shared" si="58"/>
        <v>46291</v>
      </c>
      <c r="I681" s="9">
        <f t="shared" si="59"/>
        <v>7</v>
      </c>
      <c r="J681" s="10">
        <f t="shared" si="60"/>
        <v>16</v>
      </c>
    </row>
    <row r="682" spans="1:10" x14ac:dyDescent="0.2">
      <c r="A682" s="1">
        <v>46291.776898148149</v>
      </c>
      <c r="B682" t="s">
        <v>4</v>
      </c>
      <c r="C682" t="s">
        <v>468</v>
      </c>
      <c r="D682" t="s">
        <v>6</v>
      </c>
      <c r="E682" t="s">
        <v>7</v>
      </c>
      <c r="F682" t="s">
        <v>3</v>
      </c>
      <c r="G682">
        <v>1</v>
      </c>
      <c r="H682" s="12">
        <f t="shared" si="58"/>
        <v>46291</v>
      </c>
      <c r="I682" s="9">
        <f t="shared" si="59"/>
        <v>7</v>
      </c>
      <c r="J682" s="10">
        <f t="shared" si="60"/>
        <v>18</v>
      </c>
    </row>
    <row r="683" spans="1:10" x14ac:dyDescent="0.2">
      <c r="A683" s="1">
        <v>46291.783159722225</v>
      </c>
      <c r="B683" t="s">
        <v>9</v>
      </c>
      <c r="C683" t="s">
        <v>83</v>
      </c>
      <c r="D683" t="s">
        <v>26</v>
      </c>
      <c r="E683" t="s">
        <v>7</v>
      </c>
      <c r="F683" t="s">
        <v>3</v>
      </c>
      <c r="G683">
        <v>1</v>
      </c>
      <c r="H683" s="12">
        <f t="shared" si="58"/>
        <v>46291</v>
      </c>
      <c r="I683" s="9">
        <f t="shared" si="59"/>
        <v>7</v>
      </c>
      <c r="J683" s="10">
        <f t="shared" si="60"/>
        <v>18</v>
      </c>
    </row>
    <row r="684" spans="1:10" x14ac:dyDescent="0.2">
      <c r="A684" s="1">
        <v>46291.807245370372</v>
      </c>
      <c r="B684" t="s">
        <v>420</v>
      </c>
      <c r="C684" t="s">
        <v>414</v>
      </c>
      <c r="D684" t="s">
        <v>33</v>
      </c>
      <c r="E684" t="s">
        <v>7</v>
      </c>
      <c r="F684" t="s">
        <v>3</v>
      </c>
      <c r="G684">
        <v>1</v>
      </c>
      <c r="H684" s="12">
        <f t="shared" si="58"/>
        <v>46291</v>
      </c>
      <c r="I684" s="9">
        <f t="shared" si="59"/>
        <v>7</v>
      </c>
      <c r="J684" s="10">
        <f t="shared" si="60"/>
        <v>19</v>
      </c>
    </row>
    <row r="685" spans="1:10" x14ac:dyDescent="0.2">
      <c r="A685" s="1">
        <v>46291.856608796297</v>
      </c>
      <c r="B685" t="s">
        <v>49</v>
      </c>
      <c r="C685" t="s">
        <v>386</v>
      </c>
      <c r="D685" t="s">
        <v>387</v>
      </c>
      <c r="E685" t="s">
        <v>388</v>
      </c>
      <c r="F685" t="s">
        <v>3</v>
      </c>
      <c r="G685">
        <v>1</v>
      </c>
      <c r="H685" s="12">
        <f t="shared" ref="H685:H725" si="61">INT(A685)</f>
        <v>46291</v>
      </c>
      <c r="I685" s="9">
        <f t="shared" ref="I685:I725" si="62">WEEKDAY(A685)</f>
        <v>7</v>
      </c>
      <c r="J685" s="10">
        <f t="shared" ref="J685:J725" si="63">HOUR(A685)</f>
        <v>20</v>
      </c>
    </row>
    <row r="686" spans="1:10" x14ac:dyDescent="0.2">
      <c r="A686" s="1">
        <v>46291.858113425929</v>
      </c>
      <c r="B686" t="s">
        <v>101</v>
      </c>
      <c r="C686" t="s">
        <v>386</v>
      </c>
      <c r="D686" t="s">
        <v>387</v>
      </c>
      <c r="E686" t="s">
        <v>388</v>
      </c>
      <c r="F686" t="s">
        <v>3</v>
      </c>
      <c r="G686">
        <v>1</v>
      </c>
      <c r="H686" s="12">
        <f t="shared" si="61"/>
        <v>46291</v>
      </c>
      <c r="I686" s="9">
        <f t="shared" si="62"/>
        <v>7</v>
      </c>
      <c r="J686" s="10">
        <f t="shared" si="63"/>
        <v>20</v>
      </c>
    </row>
    <row r="687" spans="1:10" x14ac:dyDescent="0.2">
      <c r="A687" s="1">
        <v>46291.861724537041</v>
      </c>
      <c r="B687" t="s">
        <v>219</v>
      </c>
      <c r="C687" t="s">
        <v>251</v>
      </c>
      <c r="D687" t="s">
        <v>82</v>
      </c>
      <c r="E687" t="s">
        <v>72</v>
      </c>
      <c r="F687" t="s">
        <v>3</v>
      </c>
      <c r="G687">
        <v>1</v>
      </c>
      <c r="H687" s="12">
        <f t="shared" si="61"/>
        <v>46291</v>
      </c>
      <c r="I687" s="9">
        <f t="shared" si="62"/>
        <v>7</v>
      </c>
      <c r="J687" s="10">
        <f t="shared" si="63"/>
        <v>20</v>
      </c>
    </row>
    <row r="688" spans="1:10" x14ac:dyDescent="0.2">
      <c r="A688" s="1">
        <v>46291.89199074074</v>
      </c>
      <c r="B688" t="s">
        <v>0</v>
      </c>
      <c r="C688" t="s">
        <v>469</v>
      </c>
      <c r="D688" t="s">
        <v>63</v>
      </c>
      <c r="E688" t="s">
        <v>2</v>
      </c>
      <c r="F688" t="s">
        <v>3</v>
      </c>
      <c r="G688">
        <v>1</v>
      </c>
      <c r="H688" s="12">
        <f t="shared" si="61"/>
        <v>46291</v>
      </c>
      <c r="I688" s="9">
        <f t="shared" si="62"/>
        <v>7</v>
      </c>
      <c r="J688" s="10">
        <f t="shared" si="63"/>
        <v>21</v>
      </c>
    </row>
    <row r="689" spans="1:10" x14ac:dyDescent="0.2">
      <c r="A689" s="1">
        <v>46291.930706018517</v>
      </c>
      <c r="B689" t="s">
        <v>4</v>
      </c>
      <c r="C689" t="s">
        <v>470</v>
      </c>
      <c r="D689" t="s">
        <v>10</v>
      </c>
      <c r="E689" t="s">
        <v>7</v>
      </c>
      <c r="F689" t="s">
        <v>3</v>
      </c>
      <c r="G689">
        <v>1</v>
      </c>
      <c r="H689" s="12">
        <f t="shared" si="61"/>
        <v>46291</v>
      </c>
      <c r="I689" s="9">
        <f t="shared" si="62"/>
        <v>7</v>
      </c>
      <c r="J689" s="10">
        <f t="shared" si="63"/>
        <v>22</v>
      </c>
    </row>
    <row r="690" spans="1:10" x14ac:dyDescent="0.2">
      <c r="A690" s="1">
        <v>46291.930995370371</v>
      </c>
      <c r="B690" t="s">
        <v>49</v>
      </c>
      <c r="C690" t="s">
        <v>470</v>
      </c>
      <c r="D690" t="s">
        <v>10</v>
      </c>
      <c r="E690" t="s">
        <v>7</v>
      </c>
      <c r="F690" t="s">
        <v>3</v>
      </c>
      <c r="G690">
        <v>1</v>
      </c>
      <c r="H690" s="12">
        <f t="shared" si="61"/>
        <v>46291</v>
      </c>
      <c r="I690" s="9">
        <f t="shared" si="62"/>
        <v>7</v>
      </c>
      <c r="J690" s="10">
        <f t="shared" si="63"/>
        <v>22</v>
      </c>
    </row>
    <row r="691" spans="1:10" x14ac:dyDescent="0.2">
      <c r="A691" s="1">
        <v>46291.950601851851</v>
      </c>
      <c r="B691" t="s">
        <v>57</v>
      </c>
      <c r="C691" t="s">
        <v>471</v>
      </c>
      <c r="D691" t="s">
        <v>92</v>
      </c>
      <c r="E691" t="s">
        <v>59</v>
      </c>
      <c r="F691" t="s">
        <v>3</v>
      </c>
      <c r="G691">
        <v>1</v>
      </c>
      <c r="H691" s="12">
        <f t="shared" si="61"/>
        <v>46291</v>
      </c>
      <c r="I691" s="9">
        <f t="shared" si="62"/>
        <v>7</v>
      </c>
      <c r="J691" s="10">
        <f t="shared" si="63"/>
        <v>22</v>
      </c>
    </row>
    <row r="692" spans="1:10" x14ac:dyDescent="0.2">
      <c r="A692" s="1">
        <v>46292.237245370372</v>
      </c>
      <c r="B692" t="s">
        <v>9</v>
      </c>
      <c r="C692" t="s">
        <v>472</v>
      </c>
      <c r="D692" t="s">
        <v>88</v>
      </c>
      <c r="E692" t="s">
        <v>39</v>
      </c>
      <c r="F692" t="s">
        <v>3</v>
      </c>
      <c r="G692">
        <v>1</v>
      </c>
      <c r="H692" s="12">
        <f t="shared" si="61"/>
        <v>46292</v>
      </c>
      <c r="I692" s="9">
        <f t="shared" si="62"/>
        <v>1</v>
      </c>
      <c r="J692" s="10">
        <f t="shared" si="63"/>
        <v>5</v>
      </c>
    </row>
    <row r="693" spans="1:10" x14ac:dyDescent="0.2">
      <c r="A693" s="1">
        <v>46292.272083333337</v>
      </c>
      <c r="B693" t="s">
        <v>420</v>
      </c>
      <c r="C693" t="s">
        <v>135</v>
      </c>
      <c r="D693" t="s">
        <v>29</v>
      </c>
      <c r="E693" t="s">
        <v>30</v>
      </c>
      <c r="F693" t="s">
        <v>3</v>
      </c>
      <c r="G693">
        <v>1</v>
      </c>
      <c r="H693" s="12">
        <f t="shared" si="61"/>
        <v>46292</v>
      </c>
      <c r="I693" s="9">
        <f t="shared" si="62"/>
        <v>1</v>
      </c>
      <c r="J693" s="10">
        <f t="shared" si="63"/>
        <v>6</v>
      </c>
    </row>
    <row r="694" spans="1:10" x14ac:dyDescent="0.2">
      <c r="A694" s="1">
        <v>46292.273402777777</v>
      </c>
      <c r="B694" t="s">
        <v>11</v>
      </c>
      <c r="C694" t="s">
        <v>135</v>
      </c>
      <c r="D694" t="s">
        <v>29</v>
      </c>
      <c r="E694" t="s">
        <v>30</v>
      </c>
      <c r="F694" t="s">
        <v>3</v>
      </c>
      <c r="G694">
        <v>1</v>
      </c>
      <c r="H694" s="12">
        <f t="shared" si="61"/>
        <v>46292</v>
      </c>
      <c r="I694" s="9">
        <f t="shared" si="62"/>
        <v>1</v>
      </c>
      <c r="J694" s="10">
        <f t="shared" si="63"/>
        <v>6</v>
      </c>
    </row>
    <row r="695" spans="1:10" x14ac:dyDescent="0.2">
      <c r="A695" s="1">
        <v>46292.303020833337</v>
      </c>
      <c r="B695" t="s">
        <v>4</v>
      </c>
      <c r="C695" t="s">
        <v>473</v>
      </c>
      <c r="D695" t="s">
        <v>474</v>
      </c>
      <c r="E695" t="s">
        <v>475</v>
      </c>
      <c r="F695" t="s">
        <v>24</v>
      </c>
      <c r="G695">
        <v>1</v>
      </c>
      <c r="H695" s="12">
        <f t="shared" si="61"/>
        <v>46292</v>
      </c>
      <c r="I695" s="9">
        <f t="shared" si="62"/>
        <v>1</v>
      </c>
      <c r="J695" s="10">
        <f t="shared" si="63"/>
        <v>7</v>
      </c>
    </row>
    <row r="696" spans="1:10" x14ac:dyDescent="0.2">
      <c r="A696" s="1">
        <v>46292.389953703707</v>
      </c>
      <c r="B696" t="s">
        <v>4</v>
      </c>
      <c r="C696" t="s">
        <v>414</v>
      </c>
      <c r="D696" t="s">
        <v>33</v>
      </c>
      <c r="E696" t="s">
        <v>7</v>
      </c>
      <c r="F696" t="s">
        <v>3</v>
      </c>
      <c r="G696">
        <v>1</v>
      </c>
      <c r="H696" s="12">
        <f t="shared" si="61"/>
        <v>46292</v>
      </c>
      <c r="I696" s="9">
        <f t="shared" si="62"/>
        <v>1</v>
      </c>
      <c r="J696" s="10">
        <f t="shared" si="63"/>
        <v>9</v>
      </c>
    </row>
    <row r="697" spans="1:10" x14ac:dyDescent="0.2">
      <c r="A697" s="1">
        <v>46292.390243055554</v>
      </c>
      <c r="B697" t="s">
        <v>11</v>
      </c>
      <c r="C697" t="s">
        <v>414</v>
      </c>
      <c r="D697" t="s">
        <v>33</v>
      </c>
      <c r="E697" t="s">
        <v>7</v>
      </c>
      <c r="F697" t="s">
        <v>3</v>
      </c>
      <c r="G697">
        <v>1</v>
      </c>
      <c r="H697" s="12">
        <f t="shared" si="61"/>
        <v>46292</v>
      </c>
      <c r="I697" s="9">
        <f t="shared" si="62"/>
        <v>1</v>
      </c>
      <c r="J697" s="10">
        <f t="shared" si="63"/>
        <v>9</v>
      </c>
    </row>
    <row r="698" spans="1:10" x14ac:dyDescent="0.2">
      <c r="A698" s="1">
        <v>46292.39230324074</v>
      </c>
      <c r="B698" t="s">
        <v>4</v>
      </c>
      <c r="C698" t="s">
        <v>157</v>
      </c>
      <c r="D698" t="s">
        <v>6</v>
      </c>
      <c r="E698" t="s">
        <v>7</v>
      </c>
      <c r="F698" t="s">
        <v>3</v>
      </c>
      <c r="G698">
        <v>1</v>
      </c>
      <c r="H698" s="12">
        <f t="shared" si="61"/>
        <v>46292</v>
      </c>
      <c r="I698" s="9">
        <f t="shared" si="62"/>
        <v>1</v>
      </c>
      <c r="J698" s="10">
        <f t="shared" si="63"/>
        <v>9</v>
      </c>
    </row>
    <row r="699" spans="1:10" x14ac:dyDescent="0.2">
      <c r="A699" s="1">
        <v>46292.392326388886</v>
      </c>
      <c r="B699" t="s">
        <v>8</v>
      </c>
      <c r="C699" t="s">
        <v>157</v>
      </c>
      <c r="D699" t="s">
        <v>6</v>
      </c>
      <c r="E699" t="s">
        <v>7</v>
      </c>
      <c r="F699" t="s">
        <v>3</v>
      </c>
      <c r="G699">
        <v>1</v>
      </c>
      <c r="H699" s="12">
        <f t="shared" si="61"/>
        <v>46292</v>
      </c>
      <c r="I699" s="9">
        <f t="shared" si="62"/>
        <v>1</v>
      </c>
      <c r="J699" s="10">
        <f t="shared" si="63"/>
        <v>9</v>
      </c>
    </row>
    <row r="700" spans="1:10" x14ac:dyDescent="0.2">
      <c r="A700" s="1">
        <v>46292.403761574074</v>
      </c>
      <c r="B700" t="s">
        <v>8</v>
      </c>
      <c r="C700" t="s">
        <v>76</v>
      </c>
      <c r="D700" t="s">
        <v>22</v>
      </c>
      <c r="E700" t="s">
        <v>23</v>
      </c>
      <c r="F700" t="s">
        <v>24</v>
      </c>
      <c r="G700">
        <v>1</v>
      </c>
      <c r="H700" s="12">
        <f t="shared" si="61"/>
        <v>46292</v>
      </c>
      <c r="I700" s="9">
        <f t="shared" si="62"/>
        <v>1</v>
      </c>
      <c r="J700" s="10">
        <f t="shared" si="63"/>
        <v>9</v>
      </c>
    </row>
    <row r="701" spans="1:10" x14ac:dyDescent="0.2">
      <c r="A701" s="1">
        <v>46292.403981481482</v>
      </c>
      <c r="B701" t="s">
        <v>75</v>
      </c>
      <c r="C701" t="s">
        <v>76</v>
      </c>
      <c r="D701" t="s">
        <v>22</v>
      </c>
      <c r="E701" t="s">
        <v>23</v>
      </c>
      <c r="F701" t="s">
        <v>24</v>
      </c>
      <c r="G701">
        <v>1</v>
      </c>
      <c r="H701" s="12">
        <f t="shared" si="61"/>
        <v>46292</v>
      </c>
      <c r="I701" s="9">
        <f t="shared" si="62"/>
        <v>1</v>
      </c>
      <c r="J701" s="10">
        <f t="shared" si="63"/>
        <v>9</v>
      </c>
    </row>
    <row r="702" spans="1:10" x14ac:dyDescent="0.2">
      <c r="A702" s="1">
        <v>46292.404768518521</v>
      </c>
      <c r="B702" t="s">
        <v>19</v>
      </c>
      <c r="C702" t="s">
        <v>414</v>
      </c>
      <c r="D702" t="s">
        <v>33</v>
      </c>
      <c r="E702" t="s">
        <v>7</v>
      </c>
      <c r="F702" t="s">
        <v>3</v>
      </c>
      <c r="G702">
        <v>1</v>
      </c>
      <c r="H702" s="12">
        <f t="shared" si="61"/>
        <v>46292</v>
      </c>
      <c r="I702" s="9">
        <f t="shared" si="62"/>
        <v>1</v>
      </c>
      <c r="J702" s="10">
        <f t="shared" si="63"/>
        <v>9</v>
      </c>
    </row>
    <row r="703" spans="1:10" x14ac:dyDescent="0.2">
      <c r="A703" s="1">
        <v>46292.404942129629</v>
      </c>
      <c r="B703" t="s">
        <v>0</v>
      </c>
      <c r="C703" t="s">
        <v>414</v>
      </c>
      <c r="D703" t="s">
        <v>33</v>
      </c>
      <c r="E703" t="s">
        <v>7</v>
      </c>
      <c r="F703" t="s">
        <v>3</v>
      </c>
      <c r="G703">
        <v>1</v>
      </c>
      <c r="H703" s="12">
        <f t="shared" si="61"/>
        <v>46292</v>
      </c>
      <c r="I703" s="9">
        <f t="shared" si="62"/>
        <v>1</v>
      </c>
      <c r="J703" s="10">
        <f t="shared" si="63"/>
        <v>9</v>
      </c>
    </row>
    <row r="704" spans="1:10" x14ac:dyDescent="0.2">
      <c r="A704" s="1">
        <v>46292.405104166668</v>
      </c>
      <c r="B704" t="s">
        <v>4</v>
      </c>
      <c r="C704" t="s">
        <v>79</v>
      </c>
      <c r="D704" t="s">
        <v>26</v>
      </c>
      <c r="E704" t="s">
        <v>7</v>
      </c>
      <c r="F704" t="s">
        <v>3</v>
      </c>
      <c r="G704">
        <v>1</v>
      </c>
      <c r="H704" s="12">
        <f t="shared" si="61"/>
        <v>46292</v>
      </c>
      <c r="I704" s="9">
        <f t="shared" si="62"/>
        <v>1</v>
      </c>
      <c r="J704" s="10">
        <f t="shared" si="63"/>
        <v>9</v>
      </c>
    </row>
    <row r="705" spans="1:10" x14ac:dyDescent="0.2">
      <c r="A705" s="1">
        <v>46292.405150462961</v>
      </c>
      <c r="B705" t="s">
        <v>51</v>
      </c>
      <c r="C705" t="s">
        <v>414</v>
      </c>
      <c r="D705" t="s">
        <v>33</v>
      </c>
      <c r="E705" t="s">
        <v>7</v>
      </c>
      <c r="F705" t="s">
        <v>3</v>
      </c>
      <c r="G705">
        <v>1</v>
      </c>
      <c r="H705" s="12">
        <f t="shared" si="61"/>
        <v>46292</v>
      </c>
      <c r="I705" s="9">
        <f t="shared" si="62"/>
        <v>1</v>
      </c>
      <c r="J705" s="10">
        <f t="shared" si="63"/>
        <v>9</v>
      </c>
    </row>
    <row r="706" spans="1:10" x14ac:dyDescent="0.2">
      <c r="A706" s="1">
        <v>46292.405462962961</v>
      </c>
      <c r="B706" t="s">
        <v>8</v>
      </c>
      <c r="C706" t="s">
        <v>79</v>
      </c>
      <c r="D706" t="s">
        <v>26</v>
      </c>
      <c r="E706" t="s">
        <v>7</v>
      </c>
      <c r="F706" t="s">
        <v>3</v>
      </c>
      <c r="G706">
        <v>1</v>
      </c>
      <c r="H706" s="12">
        <f t="shared" si="61"/>
        <v>46292</v>
      </c>
      <c r="I706" s="9">
        <f t="shared" si="62"/>
        <v>1</v>
      </c>
      <c r="J706" s="10">
        <f t="shared" si="63"/>
        <v>9</v>
      </c>
    </row>
    <row r="707" spans="1:10" x14ac:dyDescent="0.2">
      <c r="A707" s="1">
        <v>46292.405775462961</v>
      </c>
      <c r="B707" t="s">
        <v>420</v>
      </c>
      <c r="C707" t="s">
        <v>414</v>
      </c>
      <c r="D707" t="s">
        <v>33</v>
      </c>
      <c r="E707" t="s">
        <v>7</v>
      </c>
      <c r="F707" t="s">
        <v>3</v>
      </c>
      <c r="G707">
        <v>1</v>
      </c>
      <c r="H707" s="12">
        <f t="shared" si="61"/>
        <v>46292</v>
      </c>
      <c r="I707" s="9">
        <f t="shared" si="62"/>
        <v>1</v>
      </c>
      <c r="J707" s="10">
        <f t="shared" si="63"/>
        <v>9</v>
      </c>
    </row>
    <row r="708" spans="1:10" x14ac:dyDescent="0.2">
      <c r="A708" s="1">
        <v>46292.405902777777</v>
      </c>
      <c r="B708" t="s">
        <v>75</v>
      </c>
      <c r="C708" t="s">
        <v>79</v>
      </c>
      <c r="D708" t="s">
        <v>26</v>
      </c>
      <c r="E708" t="s">
        <v>7</v>
      </c>
      <c r="F708" t="s">
        <v>3</v>
      </c>
      <c r="G708">
        <v>1</v>
      </c>
      <c r="H708" s="12">
        <f t="shared" si="61"/>
        <v>46292</v>
      </c>
      <c r="I708" s="9">
        <f t="shared" si="62"/>
        <v>1</v>
      </c>
      <c r="J708" s="10">
        <f t="shared" si="63"/>
        <v>9</v>
      </c>
    </row>
    <row r="709" spans="1:10" x14ac:dyDescent="0.2">
      <c r="A709" s="1">
        <v>46292.406782407408</v>
      </c>
      <c r="B709" t="s">
        <v>4</v>
      </c>
      <c r="C709" t="s">
        <v>476</v>
      </c>
      <c r="D709" t="s">
        <v>452</v>
      </c>
      <c r="E709" t="s">
        <v>36</v>
      </c>
      <c r="F709" t="s">
        <v>3</v>
      </c>
      <c r="G709">
        <v>1</v>
      </c>
      <c r="H709" s="12">
        <f t="shared" si="61"/>
        <v>46292</v>
      </c>
      <c r="I709" s="9">
        <f t="shared" si="62"/>
        <v>1</v>
      </c>
      <c r="J709" s="10">
        <f t="shared" si="63"/>
        <v>9</v>
      </c>
    </row>
    <row r="710" spans="1:10" x14ac:dyDescent="0.2">
      <c r="A710" s="1">
        <v>46292.406956018516</v>
      </c>
      <c r="B710" t="s">
        <v>27</v>
      </c>
      <c r="C710" t="s">
        <v>414</v>
      </c>
      <c r="D710" t="s">
        <v>33</v>
      </c>
      <c r="E710" t="s">
        <v>7</v>
      </c>
      <c r="F710" t="s">
        <v>3</v>
      </c>
      <c r="G710">
        <v>1</v>
      </c>
      <c r="H710" s="12">
        <f t="shared" si="61"/>
        <v>46292</v>
      </c>
      <c r="I710" s="9">
        <f t="shared" si="62"/>
        <v>1</v>
      </c>
      <c r="J710" s="10">
        <f t="shared" si="63"/>
        <v>9</v>
      </c>
    </row>
    <row r="711" spans="1:10" x14ac:dyDescent="0.2">
      <c r="A711" s="1">
        <v>46292.434050925927</v>
      </c>
      <c r="B711" t="s">
        <v>11</v>
      </c>
      <c r="C711" t="s">
        <v>477</v>
      </c>
      <c r="D711" t="s">
        <v>82</v>
      </c>
      <c r="E711" t="s">
        <v>72</v>
      </c>
      <c r="F711" t="s">
        <v>3</v>
      </c>
      <c r="G711">
        <v>1</v>
      </c>
      <c r="H711" s="12">
        <f t="shared" si="61"/>
        <v>46292</v>
      </c>
      <c r="I711" s="9">
        <f t="shared" si="62"/>
        <v>1</v>
      </c>
      <c r="J711" s="10">
        <f t="shared" si="63"/>
        <v>10</v>
      </c>
    </row>
    <row r="712" spans="1:10" x14ac:dyDescent="0.2">
      <c r="A712" s="1">
        <v>46292.450856481482</v>
      </c>
      <c r="B712" t="s">
        <v>8</v>
      </c>
      <c r="C712" t="s">
        <v>478</v>
      </c>
      <c r="D712" t="s">
        <v>26</v>
      </c>
      <c r="E712" t="s">
        <v>7</v>
      </c>
      <c r="F712" t="s">
        <v>3</v>
      </c>
      <c r="G712">
        <v>1</v>
      </c>
      <c r="H712" s="12">
        <f t="shared" si="61"/>
        <v>46292</v>
      </c>
      <c r="I712" s="9">
        <f t="shared" si="62"/>
        <v>1</v>
      </c>
      <c r="J712" s="10">
        <f t="shared" si="63"/>
        <v>10</v>
      </c>
    </row>
    <row r="713" spans="1:10" x14ac:dyDescent="0.2">
      <c r="A713" s="1">
        <v>46292.453773148147</v>
      </c>
      <c r="B713" t="s">
        <v>19</v>
      </c>
      <c r="C713" t="s">
        <v>479</v>
      </c>
      <c r="D713" t="s">
        <v>480</v>
      </c>
      <c r="E713" t="s">
        <v>481</v>
      </c>
      <c r="F713" t="s">
        <v>133</v>
      </c>
      <c r="G713">
        <v>1</v>
      </c>
      <c r="H713" s="12">
        <f t="shared" si="61"/>
        <v>46292</v>
      </c>
      <c r="I713" s="9">
        <f t="shared" si="62"/>
        <v>1</v>
      </c>
      <c r="J713" s="10">
        <f t="shared" si="63"/>
        <v>10</v>
      </c>
    </row>
    <row r="714" spans="1:10" x14ac:dyDescent="0.2">
      <c r="A714" s="1">
        <v>46292.455775462964</v>
      </c>
      <c r="B714" t="s">
        <v>4</v>
      </c>
      <c r="C714" t="s">
        <v>32</v>
      </c>
      <c r="D714" t="s">
        <v>33</v>
      </c>
      <c r="E714" t="s">
        <v>7</v>
      </c>
      <c r="F714" t="s">
        <v>3</v>
      </c>
      <c r="G714">
        <v>1</v>
      </c>
      <c r="H714" s="12">
        <f t="shared" si="61"/>
        <v>46292</v>
      </c>
      <c r="I714" s="9">
        <f t="shared" si="62"/>
        <v>1</v>
      </c>
      <c r="J714" s="10">
        <f t="shared" si="63"/>
        <v>10</v>
      </c>
    </row>
    <row r="715" spans="1:10" x14ac:dyDescent="0.2">
      <c r="A715" s="1">
        <v>46292.455925925926</v>
      </c>
      <c r="B715" t="s">
        <v>101</v>
      </c>
      <c r="C715" t="s">
        <v>32</v>
      </c>
      <c r="D715" t="s">
        <v>33</v>
      </c>
      <c r="E715" t="s">
        <v>7</v>
      </c>
      <c r="F715" t="s">
        <v>3</v>
      </c>
      <c r="G715">
        <v>1</v>
      </c>
      <c r="H715" s="12">
        <f t="shared" si="61"/>
        <v>46292</v>
      </c>
      <c r="I715" s="9">
        <f t="shared" si="62"/>
        <v>1</v>
      </c>
      <c r="J715" s="10">
        <f t="shared" si="63"/>
        <v>10</v>
      </c>
    </row>
    <row r="716" spans="1:10" x14ac:dyDescent="0.2">
      <c r="A716" s="1">
        <v>46292.456099537034</v>
      </c>
      <c r="B716" t="s">
        <v>8</v>
      </c>
      <c r="C716" t="s">
        <v>157</v>
      </c>
      <c r="D716" t="s">
        <v>6</v>
      </c>
      <c r="E716" t="s">
        <v>7</v>
      </c>
      <c r="F716" t="s">
        <v>3</v>
      </c>
      <c r="G716">
        <v>1</v>
      </c>
      <c r="H716" s="12">
        <f t="shared" si="61"/>
        <v>46292</v>
      </c>
      <c r="I716" s="9">
        <f t="shared" si="62"/>
        <v>1</v>
      </c>
      <c r="J716" s="10">
        <f t="shared" si="63"/>
        <v>10</v>
      </c>
    </row>
    <row r="717" spans="1:10" x14ac:dyDescent="0.2">
      <c r="A717" s="1">
        <v>46292.458969907406</v>
      </c>
      <c r="B717" t="s">
        <v>11</v>
      </c>
      <c r="C717" t="s">
        <v>32</v>
      </c>
      <c r="D717" t="s">
        <v>33</v>
      </c>
      <c r="E717" t="s">
        <v>7</v>
      </c>
      <c r="F717" t="s">
        <v>3</v>
      </c>
      <c r="G717">
        <v>1</v>
      </c>
      <c r="H717" s="12">
        <f t="shared" si="61"/>
        <v>46292</v>
      </c>
      <c r="I717" s="9">
        <f t="shared" si="62"/>
        <v>1</v>
      </c>
      <c r="J717" s="10">
        <f t="shared" si="63"/>
        <v>11</v>
      </c>
    </row>
    <row r="718" spans="1:10" x14ac:dyDescent="0.2">
      <c r="A718" s="1">
        <v>46292.459479166668</v>
      </c>
      <c r="B718" t="s">
        <v>8</v>
      </c>
      <c r="C718" t="s">
        <v>32</v>
      </c>
      <c r="D718" t="s">
        <v>33</v>
      </c>
      <c r="E718" t="s">
        <v>7</v>
      </c>
      <c r="F718" t="s">
        <v>3</v>
      </c>
      <c r="G718">
        <v>1</v>
      </c>
      <c r="H718" s="12">
        <f t="shared" si="61"/>
        <v>46292</v>
      </c>
      <c r="I718" s="9">
        <f t="shared" si="62"/>
        <v>1</v>
      </c>
      <c r="J718" s="10">
        <f t="shared" si="63"/>
        <v>11</v>
      </c>
    </row>
    <row r="719" spans="1:10" x14ac:dyDescent="0.2">
      <c r="A719" s="1">
        <v>46292.468680555554</v>
      </c>
      <c r="B719" t="s">
        <v>4</v>
      </c>
      <c r="C719" t="s">
        <v>97</v>
      </c>
      <c r="D719" t="s">
        <v>6</v>
      </c>
      <c r="E719" t="s">
        <v>7</v>
      </c>
      <c r="F719" t="s">
        <v>3</v>
      </c>
      <c r="G719">
        <v>1</v>
      </c>
      <c r="H719" s="12">
        <f t="shared" si="61"/>
        <v>46292</v>
      </c>
      <c r="I719" s="9">
        <f t="shared" si="62"/>
        <v>1</v>
      </c>
      <c r="J719" s="10">
        <f t="shared" si="63"/>
        <v>11</v>
      </c>
    </row>
    <row r="720" spans="1:10" x14ac:dyDescent="0.2">
      <c r="A720" s="1">
        <v>46292.469664351855</v>
      </c>
      <c r="B720" t="s">
        <v>8</v>
      </c>
      <c r="C720" t="s">
        <v>97</v>
      </c>
      <c r="D720" t="s">
        <v>6</v>
      </c>
      <c r="E720" t="s">
        <v>7</v>
      </c>
      <c r="F720" t="s">
        <v>3</v>
      </c>
      <c r="G720">
        <v>1</v>
      </c>
      <c r="H720" s="12">
        <f t="shared" si="61"/>
        <v>46292</v>
      </c>
      <c r="I720" s="9">
        <f t="shared" si="62"/>
        <v>1</v>
      </c>
      <c r="J720" s="10">
        <f t="shared" si="63"/>
        <v>11</v>
      </c>
    </row>
    <row r="721" spans="1:10" x14ac:dyDescent="0.2">
      <c r="A721" s="1">
        <v>46292.470405092594</v>
      </c>
      <c r="B721" t="s">
        <v>70</v>
      </c>
      <c r="C721" t="s">
        <v>97</v>
      </c>
      <c r="D721" t="s">
        <v>6</v>
      </c>
      <c r="E721" t="s">
        <v>7</v>
      </c>
      <c r="F721" t="s">
        <v>3</v>
      </c>
      <c r="G721">
        <v>1</v>
      </c>
      <c r="H721" s="12">
        <f t="shared" si="61"/>
        <v>46292</v>
      </c>
      <c r="I721" s="9">
        <f t="shared" si="62"/>
        <v>1</v>
      </c>
      <c r="J721" s="10">
        <f t="shared" si="63"/>
        <v>11</v>
      </c>
    </row>
    <row r="722" spans="1:10" x14ac:dyDescent="0.2">
      <c r="A722" s="1">
        <v>46292.474340277775</v>
      </c>
      <c r="B722" t="s">
        <v>101</v>
      </c>
      <c r="C722" t="s">
        <v>97</v>
      </c>
      <c r="D722" t="s">
        <v>6</v>
      </c>
      <c r="E722" t="s">
        <v>7</v>
      </c>
      <c r="F722" t="s">
        <v>3</v>
      </c>
      <c r="G722">
        <v>1</v>
      </c>
      <c r="H722" s="12">
        <f t="shared" si="61"/>
        <v>46292</v>
      </c>
      <c r="I722" s="9">
        <f t="shared" si="62"/>
        <v>1</v>
      </c>
      <c r="J722" s="10">
        <f t="shared" si="63"/>
        <v>11</v>
      </c>
    </row>
    <row r="723" spans="1:10" x14ac:dyDescent="0.2">
      <c r="A723" s="1">
        <v>46292.50513888889</v>
      </c>
      <c r="B723" t="s">
        <v>4</v>
      </c>
      <c r="C723" t="s">
        <v>482</v>
      </c>
      <c r="D723" t="s">
        <v>26</v>
      </c>
      <c r="E723" t="s">
        <v>7</v>
      </c>
      <c r="F723" t="s">
        <v>3</v>
      </c>
      <c r="G723">
        <v>1</v>
      </c>
      <c r="H723" s="12">
        <f t="shared" si="61"/>
        <v>46292</v>
      </c>
      <c r="I723" s="9">
        <f t="shared" si="62"/>
        <v>1</v>
      </c>
      <c r="J723" s="10">
        <f t="shared" si="63"/>
        <v>12</v>
      </c>
    </row>
    <row r="724" spans="1:10" x14ac:dyDescent="0.2">
      <c r="A724" s="1">
        <v>46292.513993055552</v>
      </c>
      <c r="B724" t="s">
        <v>4</v>
      </c>
      <c r="C724" t="s">
        <v>483</v>
      </c>
      <c r="D724" t="s">
        <v>61</v>
      </c>
      <c r="E724" t="s">
        <v>7</v>
      </c>
      <c r="F724" t="s">
        <v>3</v>
      </c>
      <c r="G724">
        <v>1</v>
      </c>
      <c r="H724" s="12">
        <f t="shared" si="61"/>
        <v>46292</v>
      </c>
      <c r="I724" s="9">
        <f t="shared" si="62"/>
        <v>1</v>
      </c>
      <c r="J724" s="10">
        <f t="shared" si="63"/>
        <v>12</v>
      </c>
    </row>
    <row r="725" spans="1:10" x14ac:dyDescent="0.2">
      <c r="A725" s="1">
        <v>46292.547997685186</v>
      </c>
      <c r="B725" t="s">
        <v>8</v>
      </c>
      <c r="C725" t="s">
        <v>484</v>
      </c>
      <c r="D725" t="s">
        <v>6</v>
      </c>
      <c r="E725" t="s">
        <v>7</v>
      </c>
      <c r="F725" t="s">
        <v>3</v>
      </c>
      <c r="G725">
        <v>1</v>
      </c>
      <c r="H725" s="12">
        <f t="shared" si="61"/>
        <v>46292</v>
      </c>
      <c r="I725" s="9">
        <f t="shared" si="62"/>
        <v>1</v>
      </c>
      <c r="J725" s="10">
        <f t="shared" si="63"/>
        <v>13</v>
      </c>
    </row>
    <row r="726" spans="1:10" x14ac:dyDescent="0.2">
      <c r="A726" s="1">
        <v>46292.565717592595</v>
      </c>
      <c r="B726" t="s">
        <v>485</v>
      </c>
      <c r="C726" t="s">
        <v>414</v>
      </c>
      <c r="D726" t="s">
        <v>33</v>
      </c>
      <c r="E726" t="s">
        <v>7</v>
      </c>
      <c r="F726" t="s">
        <v>3</v>
      </c>
      <c r="G726">
        <v>1</v>
      </c>
      <c r="H726" s="12">
        <f t="shared" ref="H726:H770" si="64">INT(A726)</f>
        <v>46292</v>
      </c>
      <c r="I726" s="9">
        <f t="shared" ref="I726:I770" si="65">WEEKDAY(A726)</f>
        <v>1</v>
      </c>
      <c r="J726" s="10">
        <f t="shared" ref="J726:J770" si="66">HOUR(A726)</f>
        <v>13</v>
      </c>
    </row>
    <row r="727" spans="1:10" x14ac:dyDescent="0.2">
      <c r="A727" s="1">
        <v>46292.568749999999</v>
      </c>
      <c r="B727" t="s">
        <v>4</v>
      </c>
      <c r="C727" t="s">
        <v>486</v>
      </c>
      <c r="D727" t="s">
        <v>60</v>
      </c>
      <c r="E727" t="s">
        <v>23</v>
      </c>
      <c r="F727" t="s">
        <v>24</v>
      </c>
      <c r="G727">
        <v>1</v>
      </c>
      <c r="H727" s="12">
        <f t="shared" si="64"/>
        <v>46292</v>
      </c>
      <c r="I727" s="9">
        <f t="shared" si="65"/>
        <v>1</v>
      </c>
      <c r="J727" s="10">
        <f t="shared" si="66"/>
        <v>13</v>
      </c>
    </row>
    <row r="728" spans="1:10" x14ac:dyDescent="0.2">
      <c r="A728" s="1">
        <v>46292.576354166667</v>
      </c>
      <c r="B728" t="s">
        <v>4</v>
      </c>
      <c r="C728" t="s">
        <v>487</v>
      </c>
      <c r="D728" t="s">
        <v>82</v>
      </c>
      <c r="E728" t="s">
        <v>72</v>
      </c>
      <c r="F728" t="s">
        <v>3</v>
      </c>
      <c r="G728">
        <v>1</v>
      </c>
      <c r="H728" s="12">
        <f t="shared" si="64"/>
        <v>46292</v>
      </c>
      <c r="I728" s="9">
        <f t="shared" si="65"/>
        <v>1</v>
      </c>
      <c r="J728" s="10">
        <f t="shared" si="66"/>
        <v>13</v>
      </c>
    </row>
    <row r="729" spans="1:10" x14ac:dyDescent="0.2">
      <c r="A729" s="1">
        <v>46292.576458333337</v>
      </c>
      <c r="B729" t="s">
        <v>8</v>
      </c>
      <c r="C729" t="s">
        <v>487</v>
      </c>
      <c r="D729" t="s">
        <v>82</v>
      </c>
      <c r="E729" t="s">
        <v>72</v>
      </c>
      <c r="F729" t="s">
        <v>3</v>
      </c>
      <c r="G729">
        <v>1</v>
      </c>
      <c r="H729" s="12">
        <f t="shared" si="64"/>
        <v>46292</v>
      </c>
      <c r="I729" s="9">
        <f t="shared" si="65"/>
        <v>1</v>
      </c>
      <c r="J729" s="10">
        <f t="shared" si="66"/>
        <v>13</v>
      </c>
    </row>
    <row r="730" spans="1:10" x14ac:dyDescent="0.2">
      <c r="A730" s="1">
        <v>46292.579351851855</v>
      </c>
      <c r="B730" t="s">
        <v>4</v>
      </c>
      <c r="C730" t="s">
        <v>488</v>
      </c>
      <c r="D730" t="s">
        <v>82</v>
      </c>
      <c r="E730" t="s">
        <v>72</v>
      </c>
      <c r="F730" t="s">
        <v>3</v>
      </c>
      <c r="G730">
        <v>1</v>
      </c>
      <c r="H730" s="12">
        <f t="shared" si="64"/>
        <v>46292</v>
      </c>
      <c r="I730" s="9">
        <f t="shared" si="65"/>
        <v>1</v>
      </c>
      <c r="J730" s="10">
        <f t="shared" si="66"/>
        <v>13</v>
      </c>
    </row>
    <row r="731" spans="1:10" x14ac:dyDescent="0.2">
      <c r="A731" s="1">
        <v>46292.586493055554</v>
      </c>
      <c r="B731" t="s">
        <v>75</v>
      </c>
      <c r="C731" t="s">
        <v>489</v>
      </c>
      <c r="D731" t="s">
        <v>490</v>
      </c>
      <c r="E731" t="s">
        <v>491</v>
      </c>
      <c r="F731" t="s">
        <v>3</v>
      </c>
      <c r="G731">
        <v>1</v>
      </c>
      <c r="H731" s="12">
        <f t="shared" si="64"/>
        <v>46292</v>
      </c>
      <c r="I731" s="9">
        <f t="shared" si="65"/>
        <v>1</v>
      </c>
      <c r="J731" s="10">
        <f t="shared" si="66"/>
        <v>14</v>
      </c>
    </row>
    <row r="732" spans="1:10" x14ac:dyDescent="0.2">
      <c r="A732" s="1">
        <v>46292.626782407409</v>
      </c>
      <c r="B732" t="s">
        <v>49</v>
      </c>
      <c r="C732" t="s">
        <v>375</v>
      </c>
      <c r="D732" t="s">
        <v>376</v>
      </c>
      <c r="E732" t="s">
        <v>377</v>
      </c>
      <c r="F732" t="s">
        <v>3</v>
      </c>
      <c r="G732">
        <v>1</v>
      </c>
      <c r="H732" s="12">
        <f t="shared" si="64"/>
        <v>46292</v>
      </c>
      <c r="I732" s="9">
        <f t="shared" si="65"/>
        <v>1</v>
      </c>
      <c r="J732" s="10">
        <f t="shared" si="66"/>
        <v>15</v>
      </c>
    </row>
    <row r="733" spans="1:10" x14ac:dyDescent="0.2">
      <c r="A733" s="1">
        <v>46292.630937499998</v>
      </c>
      <c r="B733" t="s">
        <v>4</v>
      </c>
      <c r="C733" t="s">
        <v>414</v>
      </c>
      <c r="D733" t="s">
        <v>33</v>
      </c>
      <c r="E733" t="s">
        <v>7</v>
      </c>
      <c r="F733" t="s">
        <v>3</v>
      </c>
      <c r="G733">
        <v>1</v>
      </c>
      <c r="H733" s="12">
        <f t="shared" si="64"/>
        <v>46292</v>
      </c>
      <c r="I733" s="9">
        <f t="shared" si="65"/>
        <v>1</v>
      </c>
      <c r="J733" s="10">
        <f t="shared" si="66"/>
        <v>15</v>
      </c>
    </row>
    <row r="734" spans="1:10" x14ac:dyDescent="0.2">
      <c r="A734" s="1">
        <v>46292.631006944444</v>
      </c>
      <c r="B734" t="s">
        <v>101</v>
      </c>
      <c r="C734" t="s">
        <v>375</v>
      </c>
      <c r="D734" t="s">
        <v>376</v>
      </c>
      <c r="E734" t="s">
        <v>377</v>
      </c>
      <c r="F734" t="s">
        <v>3</v>
      </c>
      <c r="G734">
        <v>1</v>
      </c>
      <c r="H734" s="12">
        <f t="shared" si="64"/>
        <v>46292</v>
      </c>
      <c r="I734" s="9">
        <f t="shared" si="65"/>
        <v>1</v>
      </c>
      <c r="J734" s="10">
        <f t="shared" si="66"/>
        <v>15</v>
      </c>
    </row>
    <row r="735" spans="1:10" x14ac:dyDescent="0.2">
      <c r="A735" s="1">
        <v>46292.661736111113</v>
      </c>
      <c r="B735" t="s">
        <v>77</v>
      </c>
      <c r="C735" t="s">
        <v>489</v>
      </c>
      <c r="D735" t="s">
        <v>490</v>
      </c>
      <c r="E735" t="s">
        <v>491</v>
      </c>
      <c r="F735" t="s">
        <v>3</v>
      </c>
      <c r="G735">
        <v>1</v>
      </c>
      <c r="H735" s="12">
        <f t="shared" si="64"/>
        <v>46292</v>
      </c>
      <c r="I735" s="9">
        <f t="shared" si="65"/>
        <v>1</v>
      </c>
      <c r="J735" s="10">
        <f t="shared" si="66"/>
        <v>15</v>
      </c>
    </row>
    <row r="736" spans="1:10" x14ac:dyDescent="0.2">
      <c r="A736" s="1">
        <v>46292.664131944446</v>
      </c>
      <c r="B736" t="s">
        <v>4</v>
      </c>
      <c r="C736" t="s">
        <v>330</v>
      </c>
      <c r="D736" t="s">
        <v>67</v>
      </c>
      <c r="E736" t="s">
        <v>30</v>
      </c>
      <c r="F736" t="s">
        <v>3</v>
      </c>
      <c r="G736">
        <v>1</v>
      </c>
      <c r="H736" s="12">
        <f t="shared" si="64"/>
        <v>46292</v>
      </c>
      <c r="I736" s="9">
        <f t="shared" si="65"/>
        <v>1</v>
      </c>
      <c r="J736" s="10">
        <f t="shared" si="66"/>
        <v>15</v>
      </c>
    </row>
    <row r="737" spans="1:10" x14ac:dyDescent="0.2">
      <c r="A737" s="1">
        <v>46292.664340277777</v>
      </c>
      <c r="B737" t="s">
        <v>4</v>
      </c>
      <c r="C737" t="s">
        <v>492</v>
      </c>
      <c r="D737" t="s">
        <v>67</v>
      </c>
      <c r="E737" t="s">
        <v>30</v>
      </c>
      <c r="F737" t="s">
        <v>3</v>
      </c>
      <c r="G737">
        <v>1</v>
      </c>
      <c r="H737" s="12">
        <f t="shared" si="64"/>
        <v>46292</v>
      </c>
      <c r="I737" s="9">
        <f t="shared" si="65"/>
        <v>1</v>
      </c>
      <c r="J737" s="10">
        <f t="shared" si="66"/>
        <v>15</v>
      </c>
    </row>
    <row r="738" spans="1:10" x14ac:dyDescent="0.2">
      <c r="A738" s="1">
        <v>46292.676898148151</v>
      </c>
      <c r="B738" t="s">
        <v>57</v>
      </c>
      <c r="C738" t="s">
        <v>493</v>
      </c>
      <c r="D738" t="s">
        <v>61</v>
      </c>
      <c r="E738" t="s">
        <v>7</v>
      </c>
      <c r="F738" t="s">
        <v>3</v>
      </c>
      <c r="G738">
        <v>1</v>
      </c>
      <c r="H738" s="12">
        <f t="shared" si="64"/>
        <v>46292</v>
      </c>
      <c r="I738" s="9">
        <f t="shared" si="65"/>
        <v>1</v>
      </c>
      <c r="J738" s="10">
        <f t="shared" si="66"/>
        <v>16</v>
      </c>
    </row>
    <row r="739" spans="1:10" x14ac:dyDescent="0.2">
      <c r="A739" s="1">
        <v>46292.677268518521</v>
      </c>
      <c r="B739" t="s">
        <v>75</v>
      </c>
      <c r="C739" t="s">
        <v>493</v>
      </c>
      <c r="D739" t="s">
        <v>61</v>
      </c>
      <c r="E739" t="s">
        <v>7</v>
      </c>
      <c r="F739" t="s">
        <v>3</v>
      </c>
      <c r="G739">
        <v>1</v>
      </c>
      <c r="H739" s="12">
        <f t="shared" si="64"/>
        <v>46292</v>
      </c>
      <c r="I739" s="9">
        <f t="shared" si="65"/>
        <v>1</v>
      </c>
      <c r="J739" s="10">
        <f t="shared" si="66"/>
        <v>16</v>
      </c>
    </row>
    <row r="740" spans="1:10" x14ac:dyDescent="0.2">
      <c r="A740" s="1">
        <v>46292.677673611113</v>
      </c>
      <c r="B740" t="s">
        <v>70</v>
      </c>
      <c r="C740" t="s">
        <v>493</v>
      </c>
      <c r="D740" t="s">
        <v>61</v>
      </c>
      <c r="E740" t="s">
        <v>7</v>
      </c>
      <c r="F740" t="s">
        <v>3</v>
      </c>
      <c r="G740">
        <v>1</v>
      </c>
      <c r="H740" s="12">
        <f t="shared" si="64"/>
        <v>46292</v>
      </c>
      <c r="I740" s="9">
        <f t="shared" si="65"/>
        <v>1</v>
      </c>
      <c r="J740" s="10">
        <f t="shared" si="66"/>
        <v>16</v>
      </c>
    </row>
    <row r="741" spans="1:10" x14ac:dyDescent="0.2">
      <c r="A741" s="1">
        <v>46292.743900462963</v>
      </c>
      <c r="B741" t="s">
        <v>11</v>
      </c>
      <c r="C741" t="s">
        <v>251</v>
      </c>
      <c r="D741" t="s">
        <v>82</v>
      </c>
      <c r="E741" t="s">
        <v>72</v>
      </c>
      <c r="F741" t="s">
        <v>3</v>
      </c>
      <c r="G741">
        <v>1</v>
      </c>
      <c r="H741" s="12">
        <f t="shared" si="64"/>
        <v>46292</v>
      </c>
      <c r="I741" s="9">
        <f t="shared" si="65"/>
        <v>1</v>
      </c>
      <c r="J741" s="10">
        <f t="shared" si="66"/>
        <v>17</v>
      </c>
    </row>
    <row r="742" spans="1:10" x14ac:dyDescent="0.2">
      <c r="A742" s="1">
        <v>46292.74559027778</v>
      </c>
      <c r="B742" t="s">
        <v>8</v>
      </c>
      <c r="C742" t="s">
        <v>251</v>
      </c>
      <c r="D742" t="s">
        <v>82</v>
      </c>
      <c r="E742" t="s">
        <v>72</v>
      </c>
      <c r="F742" t="s">
        <v>3</v>
      </c>
      <c r="G742">
        <v>1</v>
      </c>
      <c r="H742" s="12">
        <f t="shared" si="64"/>
        <v>46292</v>
      </c>
      <c r="I742" s="9">
        <f t="shared" si="65"/>
        <v>1</v>
      </c>
      <c r="J742" s="10">
        <f t="shared" si="66"/>
        <v>17</v>
      </c>
    </row>
    <row r="743" spans="1:10" x14ac:dyDescent="0.2">
      <c r="A743" s="1">
        <v>46292.745717592596</v>
      </c>
      <c r="B743" t="s">
        <v>11</v>
      </c>
      <c r="C743" t="s">
        <v>251</v>
      </c>
      <c r="D743" t="s">
        <v>82</v>
      </c>
      <c r="E743" t="s">
        <v>72</v>
      </c>
      <c r="F743" t="s">
        <v>3</v>
      </c>
      <c r="G743">
        <v>1</v>
      </c>
      <c r="H743" s="12">
        <f t="shared" si="64"/>
        <v>46292</v>
      </c>
      <c r="I743" s="9">
        <f t="shared" si="65"/>
        <v>1</v>
      </c>
      <c r="J743" s="10">
        <f t="shared" si="66"/>
        <v>17</v>
      </c>
    </row>
    <row r="744" spans="1:10" x14ac:dyDescent="0.2">
      <c r="A744" s="1">
        <v>46292.74827546296</v>
      </c>
      <c r="B744" t="s">
        <v>9</v>
      </c>
      <c r="C744" t="s">
        <v>494</v>
      </c>
      <c r="D744" t="s">
        <v>88</v>
      </c>
      <c r="E744" t="s">
        <v>39</v>
      </c>
      <c r="F744" t="s">
        <v>3</v>
      </c>
      <c r="G744">
        <v>1</v>
      </c>
      <c r="H744" s="12">
        <f t="shared" si="64"/>
        <v>46292</v>
      </c>
      <c r="I744" s="9">
        <f t="shared" si="65"/>
        <v>1</v>
      </c>
      <c r="J744" s="10">
        <f t="shared" si="66"/>
        <v>17</v>
      </c>
    </row>
    <row r="745" spans="1:10" x14ac:dyDescent="0.2">
      <c r="A745" s="1">
        <v>46292.749606481484</v>
      </c>
      <c r="B745" t="s">
        <v>75</v>
      </c>
      <c r="C745" t="s">
        <v>251</v>
      </c>
      <c r="D745" t="s">
        <v>82</v>
      </c>
      <c r="E745" t="s">
        <v>72</v>
      </c>
      <c r="F745" t="s">
        <v>3</v>
      </c>
      <c r="G745">
        <v>1</v>
      </c>
      <c r="H745" s="12">
        <f t="shared" si="64"/>
        <v>46292</v>
      </c>
      <c r="I745" s="9">
        <f t="shared" si="65"/>
        <v>1</v>
      </c>
      <c r="J745" s="10">
        <f t="shared" si="66"/>
        <v>17</v>
      </c>
    </row>
    <row r="746" spans="1:10" x14ac:dyDescent="0.2">
      <c r="A746" s="1">
        <v>46292.750509259262</v>
      </c>
      <c r="B746" t="s">
        <v>0</v>
      </c>
      <c r="C746" t="s">
        <v>495</v>
      </c>
      <c r="D746" t="s">
        <v>63</v>
      </c>
      <c r="E746" t="s">
        <v>2</v>
      </c>
      <c r="F746" t="s">
        <v>3</v>
      </c>
      <c r="G746">
        <v>1</v>
      </c>
      <c r="H746" s="12">
        <f t="shared" si="64"/>
        <v>46292</v>
      </c>
      <c r="I746" s="9">
        <f t="shared" si="65"/>
        <v>1</v>
      </c>
      <c r="J746" s="10">
        <f t="shared" si="66"/>
        <v>18</v>
      </c>
    </row>
    <row r="747" spans="1:10" x14ac:dyDescent="0.2">
      <c r="A747" s="1">
        <v>46292.761099537034</v>
      </c>
      <c r="B747" t="s">
        <v>77</v>
      </c>
      <c r="C747" t="s">
        <v>251</v>
      </c>
      <c r="D747" t="s">
        <v>82</v>
      </c>
      <c r="E747" t="s">
        <v>72</v>
      </c>
      <c r="F747" t="s">
        <v>3</v>
      </c>
      <c r="G747">
        <v>1</v>
      </c>
      <c r="H747" s="12">
        <f t="shared" si="64"/>
        <v>46292</v>
      </c>
      <c r="I747" s="9">
        <f t="shared" si="65"/>
        <v>1</v>
      </c>
      <c r="J747" s="10">
        <f t="shared" si="66"/>
        <v>18</v>
      </c>
    </row>
    <row r="748" spans="1:10" x14ac:dyDescent="0.2">
      <c r="A748" s="1">
        <v>46292.772129629629</v>
      </c>
      <c r="B748" t="s">
        <v>8</v>
      </c>
      <c r="C748" t="s">
        <v>152</v>
      </c>
      <c r="D748" t="s">
        <v>26</v>
      </c>
      <c r="E748" t="s">
        <v>7</v>
      </c>
      <c r="F748" t="s">
        <v>3</v>
      </c>
      <c r="G748">
        <v>1</v>
      </c>
      <c r="H748" s="12">
        <f t="shared" si="64"/>
        <v>46292</v>
      </c>
      <c r="I748" s="9">
        <f t="shared" si="65"/>
        <v>1</v>
      </c>
      <c r="J748" s="10">
        <f t="shared" si="66"/>
        <v>18</v>
      </c>
    </row>
    <row r="749" spans="1:10" x14ac:dyDescent="0.2">
      <c r="A749" s="1">
        <v>46292.777071759258</v>
      </c>
      <c r="B749" t="s">
        <v>51</v>
      </c>
      <c r="C749" t="s">
        <v>414</v>
      </c>
      <c r="D749" t="s">
        <v>33</v>
      </c>
      <c r="E749" t="s">
        <v>7</v>
      </c>
      <c r="F749" t="s">
        <v>3</v>
      </c>
      <c r="G749">
        <v>1</v>
      </c>
      <c r="H749" s="12">
        <f t="shared" si="64"/>
        <v>46292</v>
      </c>
      <c r="I749" s="9">
        <f t="shared" si="65"/>
        <v>1</v>
      </c>
      <c r="J749" s="10">
        <f t="shared" si="66"/>
        <v>18</v>
      </c>
    </row>
    <row r="750" spans="1:10" x14ac:dyDescent="0.2">
      <c r="A750" s="1">
        <v>46292.778495370374</v>
      </c>
      <c r="B750" t="s">
        <v>77</v>
      </c>
      <c r="C750" t="s">
        <v>140</v>
      </c>
      <c r="D750" t="s">
        <v>33</v>
      </c>
      <c r="E750" t="s">
        <v>7</v>
      </c>
      <c r="F750" t="s">
        <v>3</v>
      </c>
      <c r="G750">
        <v>1</v>
      </c>
      <c r="H750" s="12">
        <f t="shared" si="64"/>
        <v>46292</v>
      </c>
      <c r="I750" s="9">
        <f t="shared" si="65"/>
        <v>1</v>
      </c>
      <c r="J750" s="10">
        <f t="shared" si="66"/>
        <v>18</v>
      </c>
    </row>
    <row r="751" spans="1:10" x14ac:dyDescent="0.2">
      <c r="A751" s="1">
        <v>46292.77853009259</v>
      </c>
      <c r="B751" t="s">
        <v>25</v>
      </c>
      <c r="C751" t="s">
        <v>140</v>
      </c>
      <c r="D751" t="s">
        <v>33</v>
      </c>
      <c r="E751" t="s">
        <v>7</v>
      </c>
      <c r="F751" t="s">
        <v>3</v>
      </c>
      <c r="G751">
        <v>1</v>
      </c>
      <c r="H751" s="12">
        <f t="shared" si="64"/>
        <v>46292</v>
      </c>
      <c r="I751" s="9">
        <f t="shared" si="65"/>
        <v>1</v>
      </c>
      <c r="J751" s="10">
        <f t="shared" si="66"/>
        <v>18</v>
      </c>
    </row>
    <row r="752" spans="1:10" x14ac:dyDescent="0.2">
      <c r="A752" s="1">
        <v>46292.784918981481</v>
      </c>
      <c r="B752" t="s">
        <v>13</v>
      </c>
      <c r="C752" t="s">
        <v>414</v>
      </c>
      <c r="D752" t="s">
        <v>33</v>
      </c>
      <c r="E752" t="s">
        <v>7</v>
      </c>
      <c r="F752" t="s">
        <v>3</v>
      </c>
      <c r="G752">
        <v>1</v>
      </c>
      <c r="H752" s="12">
        <f t="shared" si="64"/>
        <v>46292</v>
      </c>
      <c r="I752" s="9">
        <f t="shared" si="65"/>
        <v>1</v>
      </c>
      <c r="J752" s="10">
        <f t="shared" si="66"/>
        <v>18</v>
      </c>
    </row>
    <row r="753" spans="1:10" x14ac:dyDescent="0.2">
      <c r="A753" s="1">
        <v>46292.803043981483</v>
      </c>
      <c r="B753" t="s">
        <v>77</v>
      </c>
      <c r="C753" t="s">
        <v>489</v>
      </c>
      <c r="D753" t="s">
        <v>490</v>
      </c>
      <c r="E753" t="s">
        <v>491</v>
      </c>
      <c r="F753" t="s">
        <v>3</v>
      </c>
      <c r="G753">
        <v>1</v>
      </c>
      <c r="H753" s="12">
        <f t="shared" si="64"/>
        <v>46292</v>
      </c>
      <c r="I753" s="9">
        <f t="shared" si="65"/>
        <v>1</v>
      </c>
      <c r="J753" s="10">
        <f t="shared" si="66"/>
        <v>19</v>
      </c>
    </row>
    <row r="754" spans="1:10" x14ac:dyDescent="0.2">
      <c r="A754" s="1">
        <v>46292.825092592589</v>
      </c>
      <c r="B754" t="s">
        <v>420</v>
      </c>
      <c r="C754" t="s">
        <v>310</v>
      </c>
      <c r="D754" t="s">
        <v>61</v>
      </c>
      <c r="E754" t="s">
        <v>7</v>
      </c>
      <c r="F754" t="s">
        <v>3</v>
      </c>
      <c r="G754">
        <v>1</v>
      </c>
      <c r="H754" s="12">
        <f t="shared" si="64"/>
        <v>46292</v>
      </c>
      <c r="I754" s="9">
        <f t="shared" si="65"/>
        <v>1</v>
      </c>
      <c r="J754" s="10">
        <f t="shared" si="66"/>
        <v>19</v>
      </c>
    </row>
    <row r="755" spans="1:10" x14ac:dyDescent="0.2">
      <c r="A755" s="1">
        <v>46292.826909722222</v>
      </c>
      <c r="B755" t="s">
        <v>420</v>
      </c>
      <c r="C755" t="s">
        <v>164</v>
      </c>
      <c r="D755" t="s">
        <v>6</v>
      </c>
      <c r="E755" t="s">
        <v>7</v>
      </c>
      <c r="F755" t="s">
        <v>3</v>
      </c>
      <c r="G755">
        <v>1</v>
      </c>
      <c r="H755" s="12">
        <f t="shared" si="64"/>
        <v>46292</v>
      </c>
      <c r="I755" s="9">
        <f t="shared" si="65"/>
        <v>1</v>
      </c>
      <c r="J755" s="10">
        <f t="shared" si="66"/>
        <v>19</v>
      </c>
    </row>
    <row r="756" spans="1:10" x14ac:dyDescent="0.2">
      <c r="A756" s="1">
        <v>46292.826979166668</v>
      </c>
      <c r="B756" t="s">
        <v>75</v>
      </c>
      <c r="C756" t="s">
        <v>164</v>
      </c>
      <c r="D756" t="s">
        <v>6</v>
      </c>
      <c r="E756" t="s">
        <v>7</v>
      </c>
      <c r="F756" t="s">
        <v>3</v>
      </c>
      <c r="G756">
        <v>1</v>
      </c>
      <c r="H756" s="12">
        <f t="shared" si="64"/>
        <v>46292</v>
      </c>
      <c r="I756" s="9">
        <f t="shared" si="65"/>
        <v>1</v>
      </c>
      <c r="J756" s="10">
        <f t="shared" si="66"/>
        <v>19</v>
      </c>
    </row>
    <row r="757" spans="1:10" x14ac:dyDescent="0.2">
      <c r="A757" s="1">
        <v>46292.843078703707</v>
      </c>
      <c r="B757" t="s">
        <v>4</v>
      </c>
      <c r="C757" t="s">
        <v>496</v>
      </c>
      <c r="D757" t="s">
        <v>40</v>
      </c>
      <c r="E757" t="s">
        <v>30</v>
      </c>
      <c r="F757" t="s">
        <v>3</v>
      </c>
      <c r="G757">
        <v>1</v>
      </c>
      <c r="H757" s="12">
        <f t="shared" si="64"/>
        <v>46292</v>
      </c>
      <c r="I757" s="9">
        <f t="shared" si="65"/>
        <v>1</v>
      </c>
      <c r="J757" s="10">
        <f t="shared" si="66"/>
        <v>20</v>
      </c>
    </row>
    <row r="758" spans="1:10" x14ac:dyDescent="0.2">
      <c r="A758" s="1">
        <v>46292.843333333331</v>
      </c>
      <c r="B758" t="s">
        <v>4</v>
      </c>
      <c r="C758" t="s">
        <v>399</v>
      </c>
      <c r="D758" t="s">
        <v>400</v>
      </c>
      <c r="E758" t="s">
        <v>86</v>
      </c>
      <c r="F758" t="s">
        <v>3</v>
      </c>
      <c r="G758">
        <v>1</v>
      </c>
      <c r="H758" s="12">
        <f t="shared" si="64"/>
        <v>46292</v>
      </c>
      <c r="I758" s="9">
        <f t="shared" si="65"/>
        <v>1</v>
      </c>
      <c r="J758" s="10">
        <f t="shared" si="66"/>
        <v>20</v>
      </c>
    </row>
    <row r="759" spans="1:10" x14ac:dyDescent="0.2">
      <c r="A759" s="1">
        <v>46292.843831018516</v>
      </c>
      <c r="B759" t="s">
        <v>8</v>
      </c>
      <c r="C759" t="s">
        <v>399</v>
      </c>
      <c r="D759" t="s">
        <v>400</v>
      </c>
      <c r="E759" t="s">
        <v>86</v>
      </c>
      <c r="F759" t="s">
        <v>3</v>
      </c>
      <c r="G759">
        <v>1</v>
      </c>
      <c r="H759" s="12">
        <f t="shared" si="64"/>
        <v>46292</v>
      </c>
      <c r="I759" s="9">
        <f t="shared" si="65"/>
        <v>1</v>
      </c>
      <c r="J759" s="10">
        <f t="shared" si="66"/>
        <v>20</v>
      </c>
    </row>
    <row r="760" spans="1:10" x14ac:dyDescent="0.2">
      <c r="A760" s="1">
        <v>46292.844131944446</v>
      </c>
      <c r="B760" t="s">
        <v>77</v>
      </c>
      <c r="C760" t="s">
        <v>399</v>
      </c>
      <c r="D760" t="s">
        <v>400</v>
      </c>
      <c r="E760" t="s">
        <v>86</v>
      </c>
      <c r="F760" t="s">
        <v>3</v>
      </c>
      <c r="G760">
        <v>1</v>
      </c>
      <c r="H760" s="12">
        <f t="shared" si="64"/>
        <v>46292</v>
      </c>
      <c r="I760" s="9">
        <f t="shared" si="65"/>
        <v>1</v>
      </c>
      <c r="J760" s="10">
        <f t="shared" si="66"/>
        <v>20</v>
      </c>
    </row>
    <row r="761" spans="1:10" x14ac:dyDescent="0.2">
      <c r="A761" s="1">
        <v>46292.84447916667</v>
      </c>
      <c r="B761" t="s">
        <v>101</v>
      </c>
      <c r="C761" t="s">
        <v>399</v>
      </c>
      <c r="D761" t="s">
        <v>400</v>
      </c>
      <c r="E761" t="s">
        <v>86</v>
      </c>
      <c r="F761" t="s">
        <v>3</v>
      </c>
      <c r="G761">
        <v>1</v>
      </c>
      <c r="H761" s="12">
        <f t="shared" si="64"/>
        <v>46292</v>
      </c>
      <c r="I761" s="9">
        <f t="shared" si="65"/>
        <v>1</v>
      </c>
      <c r="J761" s="10">
        <f t="shared" si="66"/>
        <v>20</v>
      </c>
    </row>
    <row r="762" spans="1:10" x14ac:dyDescent="0.2">
      <c r="A762" s="1">
        <v>46292.852060185185</v>
      </c>
      <c r="B762" t="s">
        <v>4</v>
      </c>
      <c r="C762" t="s">
        <v>307</v>
      </c>
      <c r="D762" t="s">
        <v>6</v>
      </c>
      <c r="E762" t="s">
        <v>7</v>
      </c>
      <c r="F762" t="s">
        <v>3</v>
      </c>
      <c r="G762">
        <v>1</v>
      </c>
      <c r="H762" s="12">
        <f t="shared" si="64"/>
        <v>46292</v>
      </c>
      <c r="I762" s="9">
        <f t="shared" si="65"/>
        <v>1</v>
      </c>
      <c r="J762" s="10">
        <f t="shared" si="66"/>
        <v>20</v>
      </c>
    </row>
    <row r="763" spans="1:10" x14ac:dyDescent="0.2">
      <c r="A763" s="1">
        <v>46292.852349537039</v>
      </c>
      <c r="B763" t="s">
        <v>27</v>
      </c>
      <c r="C763" t="s">
        <v>307</v>
      </c>
      <c r="D763" t="s">
        <v>6</v>
      </c>
      <c r="E763" t="s">
        <v>7</v>
      </c>
      <c r="F763" t="s">
        <v>3</v>
      </c>
      <c r="G763">
        <v>1</v>
      </c>
      <c r="H763" s="12">
        <f t="shared" si="64"/>
        <v>46292</v>
      </c>
      <c r="I763" s="9">
        <f t="shared" si="65"/>
        <v>1</v>
      </c>
      <c r="J763" s="10">
        <f t="shared" si="66"/>
        <v>20</v>
      </c>
    </row>
    <row r="764" spans="1:10" x14ac:dyDescent="0.2">
      <c r="A764" s="1">
        <v>46292.852592592593</v>
      </c>
      <c r="B764" t="s">
        <v>19</v>
      </c>
      <c r="C764" t="s">
        <v>307</v>
      </c>
      <c r="D764" t="s">
        <v>6</v>
      </c>
      <c r="E764" t="s">
        <v>7</v>
      </c>
      <c r="F764" t="s">
        <v>3</v>
      </c>
      <c r="G764">
        <v>1</v>
      </c>
      <c r="H764" s="12">
        <f t="shared" si="64"/>
        <v>46292</v>
      </c>
      <c r="I764" s="9">
        <f t="shared" si="65"/>
        <v>1</v>
      </c>
      <c r="J764" s="10">
        <f t="shared" si="66"/>
        <v>20</v>
      </c>
    </row>
    <row r="765" spans="1:10" x14ac:dyDescent="0.2">
      <c r="A765" s="1">
        <v>46292.872037037036</v>
      </c>
      <c r="B765" t="s">
        <v>77</v>
      </c>
      <c r="C765" t="s">
        <v>163</v>
      </c>
      <c r="D765" t="s">
        <v>61</v>
      </c>
      <c r="E765" t="s">
        <v>7</v>
      </c>
      <c r="F765" t="s">
        <v>3</v>
      </c>
      <c r="G765">
        <v>1</v>
      </c>
      <c r="H765" s="12">
        <f t="shared" si="64"/>
        <v>46292</v>
      </c>
      <c r="I765" s="9">
        <f t="shared" si="65"/>
        <v>1</v>
      </c>
      <c r="J765" s="10">
        <f t="shared" si="66"/>
        <v>20</v>
      </c>
    </row>
    <row r="766" spans="1:10" x14ac:dyDescent="0.2">
      <c r="A766" s="1">
        <v>46292.872881944444</v>
      </c>
      <c r="B766" t="s">
        <v>4</v>
      </c>
      <c r="C766" t="s">
        <v>163</v>
      </c>
      <c r="D766" t="s">
        <v>61</v>
      </c>
      <c r="E766" t="s">
        <v>7</v>
      </c>
      <c r="F766" t="s">
        <v>3</v>
      </c>
      <c r="G766">
        <v>1</v>
      </c>
      <c r="H766" s="12">
        <f t="shared" si="64"/>
        <v>46292</v>
      </c>
      <c r="I766" s="9">
        <f t="shared" si="65"/>
        <v>1</v>
      </c>
      <c r="J766" s="10">
        <f t="shared" si="66"/>
        <v>20</v>
      </c>
    </row>
    <row r="767" spans="1:10" x14ac:dyDescent="0.2">
      <c r="A767" s="1">
        <v>46292.873287037037</v>
      </c>
      <c r="B767" t="s">
        <v>11</v>
      </c>
      <c r="C767" t="s">
        <v>163</v>
      </c>
      <c r="D767" t="s">
        <v>61</v>
      </c>
      <c r="E767" t="s">
        <v>7</v>
      </c>
      <c r="F767" t="s">
        <v>3</v>
      </c>
      <c r="G767">
        <v>1</v>
      </c>
      <c r="H767" s="12">
        <f t="shared" si="64"/>
        <v>46292</v>
      </c>
      <c r="I767" s="9">
        <f t="shared" si="65"/>
        <v>1</v>
      </c>
      <c r="J767" s="10">
        <f t="shared" si="66"/>
        <v>20</v>
      </c>
    </row>
    <row r="768" spans="1:10" x14ac:dyDescent="0.2">
      <c r="A768" s="1">
        <v>46293.285775462966</v>
      </c>
      <c r="B768" t="s">
        <v>4</v>
      </c>
      <c r="C768" t="s">
        <v>497</v>
      </c>
      <c r="D768" t="s">
        <v>387</v>
      </c>
      <c r="E768" t="s">
        <v>388</v>
      </c>
      <c r="F768" t="s">
        <v>3</v>
      </c>
      <c r="G768">
        <v>1</v>
      </c>
      <c r="H768" s="12">
        <f t="shared" si="64"/>
        <v>46293</v>
      </c>
      <c r="I768" s="9">
        <f t="shared" si="65"/>
        <v>2</v>
      </c>
      <c r="J768" s="10">
        <f t="shared" si="66"/>
        <v>6</v>
      </c>
    </row>
    <row r="769" spans="1:10" x14ac:dyDescent="0.2">
      <c r="A769" s="1">
        <v>46293.285902777781</v>
      </c>
      <c r="B769" t="s">
        <v>8</v>
      </c>
      <c r="C769" t="s">
        <v>497</v>
      </c>
      <c r="D769" t="s">
        <v>387</v>
      </c>
      <c r="E769" t="s">
        <v>388</v>
      </c>
      <c r="F769" t="s">
        <v>3</v>
      </c>
      <c r="G769">
        <v>1</v>
      </c>
      <c r="H769" s="12">
        <f t="shared" si="64"/>
        <v>46293</v>
      </c>
      <c r="I769" s="9">
        <f t="shared" si="65"/>
        <v>2</v>
      </c>
      <c r="J769" s="10">
        <f t="shared" si="66"/>
        <v>6</v>
      </c>
    </row>
    <row r="770" spans="1:10" x14ac:dyDescent="0.2">
      <c r="A770" s="1">
        <v>46293.287442129629</v>
      </c>
      <c r="B770" t="s">
        <v>4</v>
      </c>
      <c r="C770" t="s">
        <v>498</v>
      </c>
      <c r="D770" t="s">
        <v>98</v>
      </c>
      <c r="E770" t="s">
        <v>72</v>
      </c>
      <c r="F770" t="s">
        <v>3</v>
      </c>
      <c r="G770">
        <v>1</v>
      </c>
      <c r="H770" s="12">
        <f t="shared" si="64"/>
        <v>46293</v>
      </c>
      <c r="I770" s="9">
        <f t="shared" si="65"/>
        <v>2</v>
      </c>
      <c r="J770" s="10">
        <f t="shared" si="66"/>
        <v>6</v>
      </c>
    </row>
    <row r="771" spans="1:10" x14ac:dyDescent="0.2">
      <c r="A771" s="1">
        <v>46293.327569444446</v>
      </c>
      <c r="B771" t="s">
        <v>4</v>
      </c>
      <c r="C771" t="s">
        <v>37</v>
      </c>
      <c r="D771" t="s">
        <v>38</v>
      </c>
      <c r="E771" t="s">
        <v>39</v>
      </c>
      <c r="F771" t="s">
        <v>3</v>
      </c>
      <c r="G771">
        <v>1</v>
      </c>
      <c r="H771" s="12">
        <f t="shared" ref="H771:H812" si="67">INT(A771)</f>
        <v>46293</v>
      </c>
      <c r="I771" s="9">
        <f t="shared" ref="I771:I812" si="68">WEEKDAY(A771)</f>
        <v>2</v>
      </c>
      <c r="J771" s="10">
        <f t="shared" ref="J771:J812" si="69">HOUR(A771)</f>
        <v>7</v>
      </c>
    </row>
    <row r="772" spans="1:10" x14ac:dyDescent="0.2">
      <c r="A772" s="1">
        <v>46293.328067129631</v>
      </c>
      <c r="B772" t="s">
        <v>8</v>
      </c>
      <c r="C772" t="s">
        <v>37</v>
      </c>
      <c r="D772" t="s">
        <v>38</v>
      </c>
      <c r="E772" t="s">
        <v>39</v>
      </c>
      <c r="F772" t="s">
        <v>3</v>
      </c>
      <c r="G772">
        <v>1</v>
      </c>
      <c r="H772" s="12">
        <f t="shared" si="67"/>
        <v>46293</v>
      </c>
      <c r="I772" s="9">
        <f t="shared" si="68"/>
        <v>2</v>
      </c>
      <c r="J772" s="10">
        <f t="shared" si="69"/>
        <v>7</v>
      </c>
    </row>
    <row r="773" spans="1:10" x14ac:dyDescent="0.2">
      <c r="A773" s="1">
        <v>46293.329085648147</v>
      </c>
      <c r="B773" t="s">
        <v>4</v>
      </c>
      <c r="C773" t="s">
        <v>500</v>
      </c>
      <c r="D773" t="s">
        <v>6</v>
      </c>
      <c r="E773" t="s">
        <v>7</v>
      </c>
      <c r="F773" t="s">
        <v>3</v>
      </c>
      <c r="G773">
        <v>1</v>
      </c>
      <c r="H773" s="12">
        <f t="shared" si="67"/>
        <v>46293</v>
      </c>
      <c r="I773" s="9">
        <f t="shared" si="68"/>
        <v>2</v>
      </c>
      <c r="J773" s="10">
        <f t="shared" si="69"/>
        <v>7</v>
      </c>
    </row>
    <row r="774" spans="1:10" x14ac:dyDescent="0.2">
      <c r="A774" s="1">
        <v>46293.367442129631</v>
      </c>
      <c r="B774" t="s">
        <v>13</v>
      </c>
      <c r="C774" t="s">
        <v>142</v>
      </c>
      <c r="D774" t="s">
        <v>29</v>
      </c>
      <c r="E774" t="s">
        <v>30</v>
      </c>
      <c r="F774" t="s">
        <v>3</v>
      </c>
      <c r="G774">
        <v>1</v>
      </c>
      <c r="H774" s="12">
        <f t="shared" si="67"/>
        <v>46293</v>
      </c>
      <c r="I774" s="9">
        <f t="shared" si="68"/>
        <v>2</v>
      </c>
      <c r="J774" s="10">
        <f t="shared" si="69"/>
        <v>8</v>
      </c>
    </row>
    <row r="775" spans="1:10" x14ac:dyDescent="0.2">
      <c r="A775" s="1">
        <v>46293.388611111113</v>
      </c>
      <c r="B775" t="s">
        <v>4</v>
      </c>
      <c r="C775" t="s">
        <v>68</v>
      </c>
      <c r="D775" t="s">
        <v>69</v>
      </c>
      <c r="E775" t="s">
        <v>7</v>
      </c>
      <c r="F775" t="s">
        <v>3</v>
      </c>
      <c r="G775">
        <v>1</v>
      </c>
      <c r="H775" s="12">
        <f t="shared" si="67"/>
        <v>46293</v>
      </c>
      <c r="I775" s="9">
        <f t="shared" si="68"/>
        <v>2</v>
      </c>
      <c r="J775" s="10">
        <f t="shared" si="69"/>
        <v>9</v>
      </c>
    </row>
    <row r="776" spans="1:10" x14ac:dyDescent="0.2">
      <c r="A776" s="1">
        <v>46293.388831018521</v>
      </c>
      <c r="B776" t="s">
        <v>19</v>
      </c>
      <c r="C776" t="s">
        <v>68</v>
      </c>
      <c r="D776" t="s">
        <v>69</v>
      </c>
      <c r="E776" t="s">
        <v>7</v>
      </c>
      <c r="F776" t="s">
        <v>3</v>
      </c>
      <c r="G776">
        <v>1</v>
      </c>
      <c r="H776" s="12">
        <f t="shared" si="67"/>
        <v>46293</v>
      </c>
      <c r="I776" s="9">
        <f t="shared" si="68"/>
        <v>2</v>
      </c>
      <c r="J776" s="10">
        <f t="shared" si="69"/>
        <v>9</v>
      </c>
    </row>
    <row r="777" spans="1:10" x14ac:dyDescent="0.2">
      <c r="A777" s="1">
        <v>46293.415694444448</v>
      </c>
      <c r="B777" t="s">
        <v>25</v>
      </c>
      <c r="C777" t="s">
        <v>276</v>
      </c>
      <c r="D777" t="s">
        <v>201</v>
      </c>
      <c r="E777" t="s">
        <v>7</v>
      </c>
      <c r="F777" t="s">
        <v>3</v>
      </c>
      <c r="G777">
        <v>1</v>
      </c>
      <c r="H777" s="12">
        <f t="shared" si="67"/>
        <v>46293</v>
      </c>
      <c r="I777" s="9">
        <f t="shared" si="68"/>
        <v>2</v>
      </c>
      <c r="J777" s="10">
        <f t="shared" si="69"/>
        <v>9</v>
      </c>
    </row>
    <row r="778" spans="1:10" x14ac:dyDescent="0.2">
      <c r="A778" s="1">
        <v>46293.474976851852</v>
      </c>
      <c r="B778" t="s">
        <v>4</v>
      </c>
      <c r="C778" t="s">
        <v>501</v>
      </c>
      <c r="D778" t="s">
        <v>246</v>
      </c>
      <c r="E778" t="s">
        <v>7</v>
      </c>
      <c r="F778" t="s">
        <v>3</v>
      </c>
      <c r="G778">
        <v>1</v>
      </c>
      <c r="H778" s="12">
        <f t="shared" si="67"/>
        <v>46293</v>
      </c>
      <c r="I778" s="9">
        <f t="shared" si="68"/>
        <v>2</v>
      </c>
      <c r="J778" s="10">
        <f t="shared" si="69"/>
        <v>11</v>
      </c>
    </row>
    <row r="779" spans="1:10" x14ac:dyDescent="0.2">
      <c r="A779" s="1">
        <v>46293.475057870368</v>
      </c>
      <c r="B779" t="s">
        <v>101</v>
      </c>
      <c r="C779" t="s">
        <v>501</v>
      </c>
      <c r="D779" t="s">
        <v>246</v>
      </c>
      <c r="E779" t="s">
        <v>7</v>
      </c>
      <c r="F779" t="s">
        <v>3</v>
      </c>
      <c r="G779">
        <v>1</v>
      </c>
      <c r="H779" s="12">
        <f t="shared" si="67"/>
        <v>46293</v>
      </c>
      <c r="I779" s="9">
        <f t="shared" si="68"/>
        <v>2</v>
      </c>
      <c r="J779" s="10">
        <f t="shared" si="69"/>
        <v>11</v>
      </c>
    </row>
    <row r="780" spans="1:10" x14ac:dyDescent="0.2">
      <c r="A780" s="1">
        <v>46293.475254629629</v>
      </c>
      <c r="B780" t="s">
        <v>13</v>
      </c>
      <c r="C780" t="s">
        <v>502</v>
      </c>
      <c r="D780" t="s">
        <v>1</v>
      </c>
      <c r="E780" t="s">
        <v>2</v>
      </c>
      <c r="F780" t="s">
        <v>3</v>
      </c>
      <c r="G780">
        <v>1</v>
      </c>
      <c r="H780" s="12">
        <f t="shared" si="67"/>
        <v>46293</v>
      </c>
      <c r="I780" s="9">
        <f t="shared" si="68"/>
        <v>2</v>
      </c>
      <c r="J780" s="10">
        <f t="shared" si="69"/>
        <v>11</v>
      </c>
    </row>
    <row r="781" spans="1:10" x14ac:dyDescent="0.2">
      <c r="A781" s="1">
        <v>46293.481157407405</v>
      </c>
      <c r="B781" t="s">
        <v>4</v>
      </c>
      <c r="C781" t="s">
        <v>130</v>
      </c>
      <c r="D781" t="s">
        <v>131</v>
      </c>
      <c r="E781" t="s">
        <v>132</v>
      </c>
      <c r="F781" t="s">
        <v>133</v>
      </c>
      <c r="G781">
        <v>1</v>
      </c>
      <c r="H781" s="12">
        <f t="shared" si="67"/>
        <v>46293</v>
      </c>
      <c r="I781" s="9">
        <f t="shared" si="68"/>
        <v>2</v>
      </c>
      <c r="J781" s="10">
        <f t="shared" si="69"/>
        <v>11</v>
      </c>
    </row>
    <row r="782" spans="1:10" x14ac:dyDescent="0.2">
      <c r="A782" s="1">
        <v>46293.481215277781</v>
      </c>
      <c r="B782" t="s">
        <v>101</v>
      </c>
      <c r="C782" t="s">
        <v>130</v>
      </c>
      <c r="D782" t="s">
        <v>131</v>
      </c>
      <c r="E782" t="s">
        <v>132</v>
      </c>
      <c r="F782" t="s">
        <v>133</v>
      </c>
      <c r="G782">
        <v>1</v>
      </c>
      <c r="H782" s="12">
        <f t="shared" si="67"/>
        <v>46293</v>
      </c>
      <c r="I782" s="9">
        <f t="shared" si="68"/>
        <v>2</v>
      </c>
      <c r="J782" s="10">
        <f t="shared" si="69"/>
        <v>11</v>
      </c>
    </row>
    <row r="783" spans="1:10" x14ac:dyDescent="0.2">
      <c r="A783" s="1">
        <v>46293.481550925928</v>
      </c>
      <c r="B783" t="s">
        <v>8</v>
      </c>
      <c r="C783" t="s">
        <v>501</v>
      </c>
      <c r="D783" t="s">
        <v>246</v>
      </c>
      <c r="E783" t="s">
        <v>7</v>
      </c>
      <c r="F783" t="s">
        <v>3</v>
      </c>
      <c r="G783">
        <v>1</v>
      </c>
      <c r="H783" s="12">
        <f t="shared" si="67"/>
        <v>46293</v>
      </c>
      <c r="I783" s="9">
        <f t="shared" si="68"/>
        <v>2</v>
      </c>
      <c r="J783" s="10">
        <f t="shared" si="69"/>
        <v>11</v>
      </c>
    </row>
    <row r="784" spans="1:10" x14ac:dyDescent="0.2">
      <c r="A784" s="1">
        <v>46293.520289351851</v>
      </c>
      <c r="B784" t="s">
        <v>101</v>
      </c>
      <c r="C784" t="s">
        <v>503</v>
      </c>
      <c r="D784" t="s">
        <v>437</v>
      </c>
      <c r="E784" t="s">
        <v>438</v>
      </c>
      <c r="F784" t="s">
        <v>439</v>
      </c>
      <c r="G784">
        <v>1</v>
      </c>
      <c r="H784" s="12">
        <f t="shared" si="67"/>
        <v>46293</v>
      </c>
      <c r="I784" s="9">
        <f t="shared" si="68"/>
        <v>2</v>
      </c>
      <c r="J784" s="10">
        <f t="shared" si="69"/>
        <v>12</v>
      </c>
    </row>
    <row r="785" spans="1:10" x14ac:dyDescent="0.2">
      <c r="A785" s="1">
        <v>46293.538206018522</v>
      </c>
      <c r="B785" t="s">
        <v>50</v>
      </c>
      <c r="C785" t="s">
        <v>99</v>
      </c>
      <c r="D785" t="s">
        <v>29</v>
      </c>
      <c r="E785" t="s">
        <v>30</v>
      </c>
      <c r="F785" t="s">
        <v>3</v>
      </c>
      <c r="G785">
        <v>1</v>
      </c>
      <c r="H785" s="12">
        <f t="shared" si="67"/>
        <v>46293</v>
      </c>
      <c r="I785" s="9">
        <f t="shared" si="68"/>
        <v>2</v>
      </c>
      <c r="J785" s="10">
        <f t="shared" si="69"/>
        <v>12</v>
      </c>
    </row>
    <row r="786" spans="1:10" x14ac:dyDescent="0.2">
      <c r="A786" s="1">
        <v>46293.538541666669</v>
      </c>
      <c r="B786" t="s">
        <v>52</v>
      </c>
      <c r="C786" t="s">
        <v>99</v>
      </c>
      <c r="D786" t="s">
        <v>29</v>
      </c>
      <c r="E786" t="s">
        <v>30</v>
      </c>
      <c r="F786" t="s">
        <v>3</v>
      </c>
      <c r="G786">
        <v>1</v>
      </c>
      <c r="H786" s="12">
        <f t="shared" si="67"/>
        <v>46293</v>
      </c>
      <c r="I786" s="9">
        <f t="shared" si="68"/>
        <v>2</v>
      </c>
      <c r="J786" s="10">
        <f t="shared" si="69"/>
        <v>12</v>
      </c>
    </row>
    <row r="787" spans="1:10" x14ac:dyDescent="0.2">
      <c r="A787" s="1">
        <v>46293.581793981481</v>
      </c>
      <c r="B787" t="s">
        <v>485</v>
      </c>
      <c r="C787" t="s">
        <v>164</v>
      </c>
      <c r="D787" t="s">
        <v>6</v>
      </c>
      <c r="E787" t="s">
        <v>7</v>
      </c>
      <c r="F787" t="s">
        <v>3</v>
      </c>
      <c r="G787">
        <v>1</v>
      </c>
      <c r="H787" s="12">
        <f t="shared" si="67"/>
        <v>46293</v>
      </c>
      <c r="I787" s="9">
        <f t="shared" si="68"/>
        <v>2</v>
      </c>
      <c r="J787" s="10">
        <f t="shared" si="69"/>
        <v>13</v>
      </c>
    </row>
    <row r="788" spans="1:10" x14ac:dyDescent="0.2">
      <c r="A788" s="1">
        <v>46293.631678240738</v>
      </c>
      <c r="B788" t="s">
        <v>0</v>
      </c>
      <c r="C788" t="s">
        <v>37</v>
      </c>
      <c r="D788" t="s">
        <v>38</v>
      </c>
      <c r="E788" t="s">
        <v>39</v>
      </c>
      <c r="F788" t="s">
        <v>3</v>
      </c>
      <c r="G788">
        <v>1</v>
      </c>
      <c r="H788" s="12">
        <f t="shared" si="67"/>
        <v>46293</v>
      </c>
      <c r="I788" s="9">
        <f t="shared" si="68"/>
        <v>2</v>
      </c>
      <c r="J788" s="10">
        <f t="shared" si="69"/>
        <v>15</v>
      </c>
    </row>
    <row r="789" spans="1:10" x14ac:dyDescent="0.2">
      <c r="A789" s="1">
        <v>46293.631747685184</v>
      </c>
      <c r="B789" t="s">
        <v>51</v>
      </c>
      <c r="C789" t="s">
        <v>37</v>
      </c>
      <c r="D789" t="s">
        <v>38</v>
      </c>
      <c r="E789" t="s">
        <v>39</v>
      </c>
      <c r="F789" t="s">
        <v>3</v>
      </c>
      <c r="G789">
        <v>1</v>
      </c>
      <c r="H789" s="12">
        <f t="shared" si="67"/>
        <v>46293</v>
      </c>
      <c r="I789" s="9">
        <f t="shared" si="68"/>
        <v>2</v>
      </c>
      <c r="J789" s="10">
        <f t="shared" si="69"/>
        <v>15</v>
      </c>
    </row>
    <row r="790" spans="1:10" x14ac:dyDescent="0.2">
      <c r="A790" s="1">
        <v>46293.631979166668</v>
      </c>
      <c r="B790" t="s">
        <v>53</v>
      </c>
      <c r="C790" t="s">
        <v>37</v>
      </c>
      <c r="D790" t="s">
        <v>38</v>
      </c>
      <c r="E790" t="s">
        <v>39</v>
      </c>
      <c r="F790" t="s">
        <v>3</v>
      </c>
      <c r="G790">
        <v>1</v>
      </c>
      <c r="H790" s="12">
        <f t="shared" si="67"/>
        <v>46293</v>
      </c>
      <c r="I790" s="9">
        <f t="shared" si="68"/>
        <v>2</v>
      </c>
      <c r="J790" s="10">
        <f t="shared" si="69"/>
        <v>15</v>
      </c>
    </row>
    <row r="791" spans="1:10" x14ac:dyDescent="0.2">
      <c r="A791" s="1">
        <v>46293.632048611114</v>
      </c>
      <c r="B791" t="s">
        <v>52</v>
      </c>
      <c r="C791" t="s">
        <v>37</v>
      </c>
      <c r="D791" t="s">
        <v>38</v>
      </c>
      <c r="E791" t="s">
        <v>39</v>
      </c>
      <c r="F791" t="s">
        <v>3</v>
      </c>
      <c r="G791">
        <v>1</v>
      </c>
      <c r="H791" s="12">
        <f t="shared" si="67"/>
        <v>46293</v>
      </c>
      <c r="I791" s="9">
        <f t="shared" si="68"/>
        <v>2</v>
      </c>
      <c r="J791" s="10">
        <f t="shared" si="69"/>
        <v>15</v>
      </c>
    </row>
    <row r="792" spans="1:10" x14ac:dyDescent="0.2">
      <c r="A792" s="1">
        <v>46293.632141203707</v>
      </c>
      <c r="B792" t="s">
        <v>89</v>
      </c>
      <c r="C792" t="s">
        <v>37</v>
      </c>
      <c r="D792" t="s">
        <v>38</v>
      </c>
      <c r="E792" t="s">
        <v>39</v>
      </c>
      <c r="F792" t="s">
        <v>3</v>
      </c>
      <c r="G792">
        <v>1</v>
      </c>
      <c r="H792" s="12">
        <f t="shared" si="67"/>
        <v>46293</v>
      </c>
      <c r="I792" s="9">
        <f t="shared" si="68"/>
        <v>2</v>
      </c>
      <c r="J792" s="10">
        <f t="shared" si="69"/>
        <v>15</v>
      </c>
    </row>
    <row r="793" spans="1:10" x14ac:dyDescent="0.2">
      <c r="A793" s="1">
        <v>46293.632326388892</v>
      </c>
      <c r="B793" t="s">
        <v>20</v>
      </c>
      <c r="C793" t="s">
        <v>37</v>
      </c>
      <c r="D793" t="s">
        <v>38</v>
      </c>
      <c r="E793" t="s">
        <v>39</v>
      </c>
      <c r="F793" t="s">
        <v>3</v>
      </c>
      <c r="G793">
        <v>1</v>
      </c>
      <c r="H793" s="12">
        <f t="shared" si="67"/>
        <v>46293</v>
      </c>
      <c r="I793" s="9">
        <f t="shared" si="68"/>
        <v>2</v>
      </c>
      <c r="J793" s="10">
        <f t="shared" si="69"/>
        <v>15</v>
      </c>
    </row>
    <row r="794" spans="1:10" x14ac:dyDescent="0.2">
      <c r="A794" s="1">
        <v>46293.632673611108</v>
      </c>
      <c r="B794" t="s">
        <v>25</v>
      </c>
      <c r="C794" t="s">
        <v>37</v>
      </c>
      <c r="D794" t="s">
        <v>38</v>
      </c>
      <c r="E794" t="s">
        <v>39</v>
      </c>
      <c r="F794" t="s">
        <v>3</v>
      </c>
      <c r="G794">
        <v>1</v>
      </c>
      <c r="H794" s="12">
        <f t="shared" si="67"/>
        <v>46293</v>
      </c>
      <c r="I794" s="9">
        <f t="shared" si="68"/>
        <v>2</v>
      </c>
      <c r="J794" s="10">
        <f t="shared" si="69"/>
        <v>15</v>
      </c>
    </row>
    <row r="795" spans="1:10" x14ac:dyDescent="0.2">
      <c r="A795" s="1">
        <v>46293.632824074077</v>
      </c>
      <c r="B795" t="s">
        <v>14</v>
      </c>
      <c r="C795" t="s">
        <v>37</v>
      </c>
      <c r="D795" t="s">
        <v>38</v>
      </c>
      <c r="E795" t="s">
        <v>39</v>
      </c>
      <c r="F795" t="s">
        <v>3</v>
      </c>
      <c r="G795">
        <v>1</v>
      </c>
      <c r="H795" s="12">
        <f t="shared" si="67"/>
        <v>46293</v>
      </c>
      <c r="I795" s="9">
        <f t="shared" si="68"/>
        <v>2</v>
      </c>
      <c r="J795" s="10">
        <f t="shared" si="69"/>
        <v>15</v>
      </c>
    </row>
    <row r="796" spans="1:10" x14ac:dyDescent="0.2">
      <c r="A796" s="1">
        <v>46293.632928240739</v>
      </c>
      <c r="B796" t="s">
        <v>93</v>
      </c>
      <c r="C796" t="s">
        <v>37</v>
      </c>
      <c r="D796" t="s">
        <v>38</v>
      </c>
      <c r="E796" t="s">
        <v>39</v>
      </c>
      <c r="F796" t="s">
        <v>3</v>
      </c>
      <c r="G796">
        <v>1</v>
      </c>
      <c r="H796" s="12">
        <f t="shared" si="67"/>
        <v>46293</v>
      </c>
      <c r="I796" s="9">
        <f t="shared" si="68"/>
        <v>2</v>
      </c>
      <c r="J796" s="10">
        <f t="shared" si="69"/>
        <v>15</v>
      </c>
    </row>
    <row r="797" spans="1:10" x14ac:dyDescent="0.2">
      <c r="A797" s="1">
        <v>46293.638321759259</v>
      </c>
      <c r="B797" t="s">
        <v>27</v>
      </c>
      <c r="C797" t="s">
        <v>37</v>
      </c>
      <c r="D797" t="s">
        <v>38</v>
      </c>
      <c r="E797" t="s">
        <v>39</v>
      </c>
      <c r="F797" t="s">
        <v>3</v>
      </c>
      <c r="G797">
        <v>1</v>
      </c>
      <c r="H797" s="12">
        <f t="shared" si="67"/>
        <v>46293</v>
      </c>
      <c r="I797" s="9">
        <f t="shared" si="68"/>
        <v>2</v>
      </c>
      <c r="J797" s="10">
        <f t="shared" si="69"/>
        <v>15</v>
      </c>
    </row>
    <row r="798" spans="1:10" x14ac:dyDescent="0.2">
      <c r="A798" s="1">
        <v>46293.638472222221</v>
      </c>
      <c r="B798" t="s">
        <v>9</v>
      </c>
      <c r="C798" t="s">
        <v>37</v>
      </c>
      <c r="D798" t="s">
        <v>38</v>
      </c>
      <c r="E798" t="s">
        <v>39</v>
      </c>
      <c r="F798" t="s">
        <v>3</v>
      </c>
      <c r="G798">
        <v>1</v>
      </c>
      <c r="H798" s="12">
        <f t="shared" si="67"/>
        <v>46293</v>
      </c>
      <c r="I798" s="9">
        <f t="shared" si="68"/>
        <v>2</v>
      </c>
      <c r="J798" s="10">
        <f t="shared" si="69"/>
        <v>15</v>
      </c>
    </row>
    <row r="799" spans="1:10" x14ac:dyDescent="0.2">
      <c r="A799" s="1">
        <v>46293.72934027778</v>
      </c>
      <c r="B799" t="s">
        <v>0</v>
      </c>
      <c r="C799" t="s">
        <v>435</v>
      </c>
      <c r="D799" t="s">
        <v>6</v>
      </c>
      <c r="E799" t="s">
        <v>7</v>
      </c>
      <c r="F799" t="s">
        <v>3</v>
      </c>
      <c r="G799">
        <v>1</v>
      </c>
      <c r="H799" s="12">
        <f t="shared" si="67"/>
        <v>46293</v>
      </c>
      <c r="I799" s="9">
        <f t="shared" si="68"/>
        <v>2</v>
      </c>
      <c r="J799" s="10">
        <f t="shared" si="69"/>
        <v>17</v>
      </c>
    </row>
    <row r="800" spans="1:10" x14ac:dyDescent="0.2">
      <c r="A800" s="1">
        <v>46293.729409722226</v>
      </c>
      <c r="B800" t="s">
        <v>51</v>
      </c>
      <c r="C800" t="s">
        <v>435</v>
      </c>
      <c r="D800" t="s">
        <v>6</v>
      </c>
      <c r="E800" t="s">
        <v>7</v>
      </c>
      <c r="F800" t="s">
        <v>3</v>
      </c>
      <c r="G800">
        <v>1</v>
      </c>
      <c r="H800" s="12">
        <f t="shared" si="67"/>
        <v>46293</v>
      </c>
      <c r="I800" s="9">
        <f t="shared" si="68"/>
        <v>2</v>
      </c>
      <c r="J800" s="10">
        <f t="shared" si="69"/>
        <v>17</v>
      </c>
    </row>
    <row r="801" spans="1:10" x14ac:dyDescent="0.2">
      <c r="A801" s="1">
        <v>46293.729699074072</v>
      </c>
      <c r="B801" t="s">
        <v>420</v>
      </c>
      <c r="C801" t="s">
        <v>435</v>
      </c>
      <c r="D801" t="s">
        <v>6</v>
      </c>
      <c r="E801" t="s">
        <v>7</v>
      </c>
      <c r="F801" t="s">
        <v>3</v>
      </c>
      <c r="G801">
        <v>1</v>
      </c>
      <c r="H801" s="12">
        <f t="shared" si="67"/>
        <v>46293</v>
      </c>
      <c r="I801" s="9">
        <f t="shared" si="68"/>
        <v>2</v>
      </c>
      <c r="J801" s="10">
        <f t="shared" si="69"/>
        <v>17</v>
      </c>
    </row>
    <row r="802" spans="1:10" x14ac:dyDescent="0.2">
      <c r="A802" s="1">
        <v>46293.730046296296</v>
      </c>
      <c r="B802" t="s">
        <v>56</v>
      </c>
      <c r="C802" t="s">
        <v>435</v>
      </c>
      <c r="D802" t="s">
        <v>6</v>
      </c>
      <c r="E802" t="s">
        <v>7</v>
      </c>
      <c r="F802" t="s">
        <v>3</v>
      </c>
      <c r="G802">
        <v>1</v>
      </c>
      <c r="H802" s="12">
        <f t="shared" si="67"/>
        <v>46293</v>
      </c>
      <c r="I802" s="9">
        <f t="shared" si="68"/>
        <v>2</v>
      </c>
      <c r="J802" s="10">
        <f t="shared" si="69"/>
        <v>17</v>
      </c>
    </row>
    <row r="803" spans="1:10" x14ac:dyDescent="0.2">
      <c r="A803" s="1">
        <v>46293.730092592596</v>
      </c>
      <c r="B803" t="s">
        <v>57</v>
      </c>
      <c r="C803" t="s">
        <v>435</v>
      </c>
      <c r="D803" t="s">
        <v>6</v>
      </c>
      <c r="E803" t="s">
        <v>7</v>
      </c>
      <c r="F803" t="s">
        <v>3</v>
      </c>
      <c r="G803">
        <v>1</v>
      </c>
      <c r="H803" s="12">
        <f t="shared" si="67"/>
        <v>46293</v>
      </c>
      <c r="I803" s="9">
        <f t="shared" si="68"/>
        <v>2</v>
      </c>
      <c r="J803" s="10">
        <f t="shared" si="69"/>
        <v>17</v>
      </c>
    </row>
    <row r="804" spans="1:10" x14ac:dyDescent="0.2">
      <c r="A804" s="1">
        <v>46293.783865740741</v>
      </c>
      <c r="B804" t="s">
        <v>48</v>
      </c>
      <c r="C804" t="s">
        <v>504</v>
      </c>
      <c r="D804" t="s">
        <v>29</v>
      </c>
      <c r="E804" t="s">
        <v>30</v>
      </c>
      <c r="F804" t="s">
        <v>3</v>
      </c>
      <c r="G804">
        <v>1</v>
      </c>
      <c r="H804" s="12">
        <f t="shared" si="67"/>
        <v>46293</v>
      </c>
      <c r="I804" s="9">
        <f t="shared" si="68"/>
        <v>2</v>
      </c>
      <c r="J804" s="10">
        <f t="shared" si="69"/>
        <v>18</v>
      </c>
    </row>
    <row r="805" spans="1:10" x14ac:dyDescent="0.2">
      <c r="A805" s="1">
        <v>46293.78392361111</v>
      </c>
      <c r="B805" t="s">
        <v>19</v>
      </c>
      <c r="C805" t="s">
        <v>504</v>
      </c>
      <c r="D805" t="s">
        <v>29</v>
      </c>
      <c r="E805" t="s">
        <v>30</v>
      </c>
      <c r="F805" t="s">
        <v>3</v>
      </c>
      <c r="G805">
        <v>1</v>
      </c>
      <c r="H805" s="12">
        <f t="shared" si="67"/>
        <v>46293</v>
      </c>
      <c r="I805" s="9">
        <f t="shared" si="68"/>
        <v>2</v>
      </c>
      <c r="J805" s="10">
        <f t="shared" si="69"/>
        <v>18</v>
      </c>
    </row>
    <row r="806" spans="1:10" x14ac:dyDescent="0.2">
      <c r="A806" s="1">
        <v>46293.784085648149</v>
      </c>
      <c r="B806" t="s">
        <v>58</v>
      </c>
      <c r="C806" t="s">
        <v>504</v>
      </c>
      <c r="D806" t="s">
        <v>29</v>
      </c>
      <c r="E806" t="s">
        <v>30</v>
      </c>
      <c r="F806" t="s">
        <v>3</v>
      </c>
      <c r="G806">
        <v>1</v>
      </c>
      <c r="H806" s="12">
        <f t="shared" si="67"/>
        <v>46293</v>
      </c>
      <c r="I806" s="9">
        <f t="shared" si="68"/>
        <v>2</v>
      </c>
      <c r="J806" s="10">
        <f t="shared" si="69"/>
        <v>18</v>
      </c>
    </row>
    <row r="807" spans="1:10" x14ac:dyDescent="0.2">
      <c r="A807" s="1">
        <v>46293.784259259257</v>
      </c>
      <c r="B807" t="s">
        <v>25</v>
      </c>
      <c r="C807" t="s">
        <v>504</v>
      </c>
      <c r="D807" t="s">
        <v>29</v>
      </c>
      <c r="E807" t="s">
        <v>30</v>
      </c>
      <c r="F807" t="s">
        <v>3</v>
      </c>
      <c r="G807">
        <v>1</v>
      </c>
      <c r="H807" s="12">
        <f t="shared" si="67"/>
        <v>46293</v>
      </c>
      <c r="I807" s="9">
        <f t="shared" si="68"/>
        <v>2</v>
      </c>
      <c r="J807" s="10">
        <f t="shared" si="69"/>
        <v>18</v>
      </c>
    </row>
    <row r="808" spans="1:10" x14ac:dyDescent="0.2">
      <c r="A808" s="1">
        <v>46293.784456018519</v>
      </c>
      <c r="B808" t="s">
        <v>70</v>
      </c>
      <c r="C808" t="s">
        <v>504</v>
      </c>
      <c r="D808" t="s">
        <v>29</v>
      </c>
      <c r="E808" t="s">
        <v>30</v>
      </c>
      <c r="F808" t="s">
        <v>3</v>
      </c>
      <c r="G808">
        <v>1</v>
      </c>
      <c r="H808" s="12">
        <f t="shared" si="67"/>
        <v>46293</v>
      </c>
      <c r="I808" s="9">
        <f t="shared" si="68"/>
        <v>2</v>
      </c>
      <c r="J808" s="10">
        <f t="shared" si="69"/>
        <v>18</v>
      </c>
    </row>
    <row r="809" spans="1:10" x14ac:dyDescent="0.2">
      <c r="A809" s="1">
        <v>46293.824502314812</v>
      </c>
      <c r="B809" t="s">
        <v>101</v>
      </c>
      <c r="C809" t="s">
        <v>32</v>
      </c>
      <c r="D809" t="s">
        <v>33</v>
      </c>
      <c r="E809" t="s">
        <v>7</v>
      </c>
      <c r="F809" t="s">
        <v>3</v>
      </c>
      <c r="G809">
        <v>1</v>
      </c>
      <c r="H809" s="12">
        <f t="shared" si="67"/>
        <v>46293</v>
      </c>
      <c r="I809" s="9">
        <f t="shared" si="68"/>
        <v>2</v>
      </c>
      <c r="J809" s="10">
        <f t="shared" si="69"/>
        <v>19</v>
      </c>
    </row>
    <row r="810" spans="1:10" x14ac:dyDescent="0.2">
      <c r="A810" s="1">
        <v>46293.840520833335</v>
      </c>
      <c r="B810" t="s">
        <v>4</v>
      </c>
      <c r="C810" t="s">
        <v>164</v>
      </c>
      <c r="D810" t="s">
        <v>6</v>
      </c>
      <c r="E810" t="s">
        <v>7</v>
      </c>
      <c r="F810" t="s">
        <v>3</v>
      </c>
      <c r="G810">
        <v>1</v>
      </c>
      <c r="H810" s="12">
        <f t="shared" si="67"/>
        <v>46293</v>
      </c>
      <c r="I810" s="9">
        <f t="shared" si="68"/>
        <v>2</v>
      </c>
      <c r="J810" s="10">
        <f t="shared" si="69"/>
        <v>20</v>
      </c>
    </row>
    <row r="811" spans="1:10" x14ac:dyDescent="0.2">
      <c r="A811" s="1">
        <v>46293.840543981481</v>
      </c>
      <c r="B811" t="s">
        <v>8</v>
      </c>
      <c r="C811" t="s">
        <v>164</v>
      </c>
      <c r="D811" t="s">
        <v>6</v>
      </c>
      <c r="E811" t="s">
        <v>7</v>
      </c>
      <c r="F811" t="s">
        <v>3</v>
      </c>
      <c r="G811">
        <v>1</v>
      </c>
      <c r="H811" s="12">
        <f t="shared" si="67"/>
        <v>46293</v>
      </c>
      <c r="I811" s="9">
        <f t="shared" si="68"/>
        <v>2</v>
      </c>
      <c r="J811" s="10">
        <f t="shared" si="69"/>
        <v>20</v>
      </c>
    </row>
    <row r="812" spans="1:10" x14ac:dyDescent="0.2">
      <c r="A812" s="1">
        <v>46294.230104166665</v>
      </c>
      <c r="B812" t="s">
        <v>74</v>
      </c>
      <c r="C812" t="s">
        <v>37</v>
      </c>
      <c r="D812" t="s">
        <v>38</v>
      </c>
      <c r="E812" t="s">
        <v>39</v>
      </c>
      <c r="F812" t="s">
        <v>3</v>
      </c>
      <c r="G812">
        <v>1</v>
      </c>
      <c r="H812" s="12">
        <f t="shared" si="67"/>
        <v>46294</v>
      </c>
      <c r="I812" s="9">
        <f t="shared" si="68"/>
        <v>3</v>
      </c>
      <c r="J812" s="10">
        <f t="shared" si="69"/>
        <v>5</v>
      </c>
    </row>
    <row r="813" spans="1:10" x14ac:dyDescent="0.2">
      <c r="A813" s="1">
        <v>46294.321689814817</v>
      </c>
      <c r="B813" t="s">
        <v>8</v>
      </c>
      <c r="C813" t="s">
        <v>157</v>
      </c>
      <c r="D813" t="s">
        <v>6</v>
      </c>
      <c r="E813" t="s">
        <v>7</v>
      </c>
      <c r="F813" t="s">
        <v>3</v>
      </c>
      <c r="G813">
        <v>1</v>
      </c>
      <c r="H813" s="12">
        <f t="shared" ref="H813:H851" si="70">INT(A813)</f>
        <v>46294</v>
      </c>
      <c r="I813" s="9">
        <f t="shared" ref="I813:I851" si="71">WEEKDAY(A813)</f>
        <v>3</v>
      </c>
      <c r="J813" s="10">
        <f t="shared" ref="J813:J851" si="72">HOUR(A813)</f>
        <v>7</v>
      </c>
    </row>
    <row r="814" spans="1:10" x14ac:dyDescent="0.2">
      <c r="A814" s="1">
        <v>46294.415949074071</v>
      </c>
      <c r="B814" t="s">
        <v>71</v>
      </c>
      <c r="C814" t="s">
        <v>109</v>
      </c>
      <c r="D814" t="s">
        <v>29</v>
      </c>
      <c r="E814" t="s">
        <v>30</v>
      </c>
      <c r="F814" t="s">
        <v>3</v>
      </c>
      <c r="G814">
        <v>1</v>
      </c>
      <c r="H814" s="12">
        <f t="shared" si="70"/>
        <v>46294</v>
      </c>
      <c r="I814" s="9">
        <f t="shared" si="71"/>
        <v>3</v>
      </c>
      <c r="J814" s="10">
        <f t="shared" si="72"/>
        <v>9</v>
      </c>
    </row>
    <row r="815" spans="1:10" x14ac:dyDescent="0.2">
      <c r="A815" s="1">
        <v>46294.416064814817</v>
      </c>
      <c r="B815" t="s">
        <v>485</v>
      </c>
      <c r="C815" t="s">
        <v>109</v>
      </c>
      <c r="D815" t="s">
        <v>29</v>
      </c>
      <c r="E815" t="s">
        <v>30</v>
      </c>
      <c r="F815" t="s">
        <v>3</v>
      </c>
      <c r="G815">
        <v>1</v>
      </c>
      <c r="H815" s="12">
        <f t="shared" si="70"/>
        <v>46294</v>
      </c>
      <c r="I815" s="9">
        <f t="shared" si="71"/>
        <v>3</v>
      </c>
      <c r="J815" s="10">
        <f t="shared" si="72"/>
        <v>9</v>
      </c>
    </row>
    <row r="816" spans="1:10" x14ac:dyDescent="0.2">
      <c r="A816" s="1">
        <v>46294.458171296297</v>
      </c>
      <c r="B816" t="s">
        <v>8</v>
      </c>
      <c r="C816" t="s">
        <v>505</v>
      </c>
      <c r="D816" t="s">
        <v>6</v>
      </c>
      <c r="E816" t="s">
        <v>7</v>
      </c>
      <c r="F816" t="s">
        <v>3</v>
      </c>
      <c r="G816">
        <v>1</v>
      </c>
      <c r="H816" s="12">
        <f t="shared" si="70"/>
        <v>46294</v>
      </c>
      <c r="I816" s="9">
        <f t="shared" si="71"/>
        <v>3</v>
      </c>
      <c r="J816" s="10">
        <f t="shared" si="72"/>
        <v>10</v>
      </c>
    </row>
    <row r="817" spans="1:10" x14ac:dyDescent="0.2">
      <c r="A817" s="1">
        <v>46294.523657407408</v>
      </c>
      <c r="B817" t="s">
        <v>4</v>
      </c>
      <c r="C817" t="s">
        <v>506</v>
      </c>
      <c r="D817" t="s">
        <v>61</v>
      </c>
      <c r="E817" t="s">
        <v>7</v>
      </c>
      <c r="F817" t="s">
        <v>3</v>
      </c>
      <c r="G817">
        <v>1</v>
      </c>
      <c r="H817" s="12">
        <f t="shared" si="70"/>
        <v>46294</v>
      </c>
      <c r="I817" s="9">
        <f t="shared" si="71"/>
        <v>3</v>
      </c>
      <c r="J817" s="10">
        <f t="shared" si="72"/>
        <v>12</v>
      </c>
    </row>
    <row r="818" spans="1:10" x14ac:dyDescent="0.2">
      <c r="A818" s="1">
        <v>46294.523981481485</v>
      </c>
      <c r="B818" t="s">
        <v>4</v>
      </c>
      <c r="C818" t="s">
        <v>62</v>
      </c>
      <c r="D818" t="s">
        <v>63</v>
      </c>
      <c r="E818" t="s">
        <v>2</v>
      </c>
      <c r="F818" t="s">
        <v>3</v>
      </c>
      <c r="G818">
        <v>1</v>
      </c>
      <c r="H818" s="12">
        <f t="shared" si="70"/>
        <v>46294</v>
      </c>
      <c r="I818" s="9">
        <f t="shared" si="71"/>
        <v>3</v>
      </c>
      <c r="J818" s="10">
        <f t="shared" si="72"/>
        <v>12</v>
      </c>
    </row>
    <row r="819" spans="1:10" x14ac:dyDescent="0.2">
      <c r="A819" s="1">
        <v>46294.524629629632</v>
      </c>
      <c r="B819" t="s">
        <v>49</v>
      </c>
      <c r="C819" t="s">
        <v>506</v>
      </c>
      <c r="D819" t="s">
        <v>61</v>
      </c>
      <c r="E819" t="s">
        <v>7</v>
      </c>
      <c r="F819" t="s">
        <v>3</v>
      </c>
      <c r="G819">
        <v>1</v>
      </c>
      <c r="H819" s="12">
        <f t="shared" si="70"/>
        <v>46294</v>
      </c>
      <c r="I819" s="9">
        <f t="shared" si="71"/>
        <v>3</v>
      </c>
      <c r="J819" s="10">
        <f t="shared" si="72"/>
        <v>12</v>
      </c>
    </row>
    <row r="820" spans="1:10" x14ac:dyDescent="0.2">
      <c r="A820" s="1">
        <v>46294.526284722226</v>
      </c>
      <c r="B820" t="s">
        <v>101</v>
      </c>
      <c r="C820" t="s">
        <v>62</v>
      </c>
      <c r="D820" t="s">
        <v>63</v>
      </c>
      <c r="E820" t="s">
        <v>2</v>
      </c>
      <c r="F820" t="s">
        <v>3</v>
      </c>
      <c r="G820">
        <v>1</v>
      </c>
      <c r="H820" s="12">
        <f t="shared" si="70"/>
        <v>46294</v>
      </c>
      <c r="I820" s="9">
        <f t="shared" si="71"/>
        <v>3</v>
      </c>
      <c r="J820" s="10">
        <f t="shared" si="72"/>
        <v>12</v>
      </c>
    </row>
    <row r="821" spans="1:10" x14ac:dyDescent="0.2">
      <c r="A821" s="1">
        <v>46294.526284722226</v>
      </c>
      <c r="B821" t="s">
        <v>8</v>
      </c>
      <c r="C821" t="s">
        <v>62</v>
      </c>
      <c r="D821" t="s">
        <v>63</v>
      </c>
      <c r="E821" t="s">
        <v>2</v>
      </c>
      <c r="F821" t="s">
        <v>3</v>
      </c>
      <c r="G821">
        <v>1</v>
      </c>
      <c r="H821" s="12">
        <f t="shared" si="70"/>
        <v>46294</v>
      </c>
      <c r="I821" s="9">
        <f t="shared" si="71"/>
        <v>3</v>
      </c>
      <c r="J821" s="10">
        <f t="shared" si="72"/>
        <v>12</v>
      </c>
    </row>
    <row r="822" spans="1:10" x14ac:dyDescent="0.2">
      <c r="A822" s="1">
        <v>46294.526284722226</v>
      </c>
      <c r="B822" t="s">
        <v>4</v>
      </c>
      <c r="C822" t="s">
        <v>62</v>
      </c>
      <c r="D822" t="s">
        <v>63</v>
      </c>
      <c r="E822" t="s">
        <v>2</v>
      </c>
      <c r="F822" t="s">
        <v>3</v>
      </c>
      <c r="G822">
        <v>1</v>
      </c>
      <c r="H822" s="12">
        <f t="shared" si="70"/>
        <v>46294</v>
      </c>
      <c r="I822" s="9">
        <f t="shared" si="71"/>
        <v>3</v>
      </c>
      <c r="J822" s="10">
        <f t="shared" si="72"/>
        <v>12</v>
      </c>
    </row>
    <row r="823" spans="1:10" x14ac:dyDescent="0.2">
      <c r="A823" s="1">
        <v>46294.540949074071</v>
      </c>
      <c r="B823" t="s">
        <v>4</v>
      </c>
      <c r="C823" t="s">
        <v>450</v>
      </c>
      <c r="D823" t="s">
        <v>88</v>
      </c>
      <c r="E823" t="s">
        <v>39</v>
      </c>
      <c r="F823" t="s">
        <v>3</v>
      </c>
      <c r="G823">
        <v>1</v>
      </c>
      <c r="H823" s="12">
        <f t="shared" si="70"/>
        <v>46294</v>
      </c>
      <c r="I823" s="9">
        <f t="shared" si="71"/>
        <v>3</v>
      </c>
      <c r="J823" s="10">
        <f t="shared" si="72"/>
        <v>12</v>
      </c>
    </row>
    <row r="824" spans="1:10" x14ac:dyDescent="0.2">
      <c r="A824" s="1">
        <v>46294.542557870373</v>
      </c>
      <c r="B824" t="s">
        <v>101</v>
      </c>
      <c r="C824" t="s">
        <v>450</v>
      </c>
      <c r="D824" t="s">
        <v>88</v>
      </c>
      <c r="E824" t="s">
        <v>39</v>
      </c>
      <c r="F824" t="s">
        <v>3</v>
      </c>
      <c r="G824">
        <v>1</v>
      </c>
      <c r="H824" s="12">
        <f t="shared" si="70"/>
        <v>46294</v>
      </c>
      <c r="I824" s="9">
        <f t="shared" si="71"/>
        <v>3</v>
      </c>
      <c r="J824" s="10">
        <f t="shared" si="72"/>
        <v>13</v>
      </c>
    </row>
    <row r="825" spans="1:10" x14ac:dyDescent="0.2">
      <c r="A825" s="1">
        <v>46294.542557870373</v>
      </c>
      <c r="B825" t="s">
        <v>4</v>
      </c>
      <c r="C825" t="s">
        <v>450</v>
      </c>
      <c r="D825" t="s">
        <v>88</v>
      </c>
      <c r="E825" t="s">
        <v>39</v>
      </c>
      <c r="F825" t="s">
        <v>3</v>
      </c>
      <c r="G825">
        <v>1</v>
      </c>
      <c r="H825" s="12">
        <f t="shared" si="70"/>
        <v>46294</v>
      </c>
      <c r="I825" s="9">
        <f t="shared" si="71"/>
        <v>3</v>
      </c>
      <c r="J825" s="10">
        <f t="shared" si="72"/>
        <v>13</v>
      </c>
    </row>
    <row r="826" spans="1:10" x14ac:dyDescent="0.2">
      <c r="A826" s="1">
        <v>46294.542557870373</v>
      </c>
      <c r="B826" t="s">
        <v>8</v>
      </c>
      <c r="C826" t="s">
        <v>450</v>
      </c>
      <c r="D826" t="s">
        <v>88</v>
      </c>
      <c r="E826" t="s">
        <v>39</v>
      </c>
      <c r="F826" t="s">
        <v>3</v>
      </c>
      <c r="G826">
        <v>1</v>
      </c>
      <c r="H826" s="12">
        <f t="shared" si="70"/>
        <v>46294</v>
      </c>
      <c r="I826" s="9">
        <f t="shared" si="71"/>
        <v>3</v>
      </c>
      <c r="J826" s="10">
        <f t="shared" si="72"/>
        <v>13</v>
      </c>
    </row>
    <row r="827" spans="1:10" x14ac:dyDescent="0.2">
      <c r="A827" s="1">
        <v>46294.582939814813</v>
      </c>
      <c r="B827" t="s">
        <v>101</v>
      </c>
      <c r="C827" t="s">
        <v>414</v>
      </c>
      <c r="D827" t="s">
        <v>33</v>
      </c>
      <c r="E827" t="s">
        <v>7</v>
      </c>
      <c r="F827" t="s">
        <v>3</v>
      </c>
      <c r="G827">
        <v>1</v>
      </c>
      <c r="H827" s="12">
        <f t="shared" si="70"/>
        <v>46294</v>
      </c>
      <c r="I827" s="9">
        <f t="shared" si="71"/>
        <v>3</v>
      </c>
      <c r="J827" s="10">
        <f t="shared" si="72"/>
        <v>13</v>
      </c>
    </row>
    <row r="828" spans="1:10" x14ac:dyDescent="0.2">
      <c r="A828" s="1">
        <v>46294.636874999997</v>
      </c>
      <c r="B828" t="s">
        <v>4</v>
      </c>
      <c r="C828" t="s">
        <v>414</v>
      </c>
      <c r="D828" t="s">
        <v>33</v>
      </c>
      <c r="E828" t="s">
        <v>7</v>
      </c>
      <c r="F828" t="s">
        <v>3</v>
      </c>
      <c r="G828">
        <v>1</v>
      </c>
      <c r="H828" s="12">
        <f t="shared" si="70"/>
        <v>46294</v>
      </c>
      <c r="I828" s="9">
        <f t="shared" si="71"/>
        <v>3</v>
      </c>
      <c r="J828" s="10">
        <f t="shared" si="72"/>
        <v>15</v>
      </c>
    </row>
    <row r="829" spans="1:10" x14ac:dyDescent="0.2">
      <c r="A829" s="1">
        <v>46294.641782407409</v>
      </c>
      <c r="B829" t="s">
        <v>74</v>
      </c>
      <c r="C829" t="s">
        <v>505</v>
      </c>
      <c r="D829" t="s">
        <v>6</v>
      </c>
      <c r="E829" t="s">
        <v>7</v>
      </c>
      <c r="F829" t="s">
        <v>3</v>
      </c>
      <c r="G829">
        <v>1</v>
      </c>
      <c r="H829" s="12">
        <f t="shared" si="70"/>
        <v>46294</v>
      </c>
      <c r="I829" s="9">
        <f t="shared" si="71"/>
        <v>3</v>
      </c>
      <c r="J829" s="10">
        <f t="shared" si="72"/>
        <v>15</v>
      </c>
    </row>
    <row r="830" spans="1:10" x14ac:dyDescent="0.2">
      <c r="A830" s="1">
        <v>46294.658692129633</v>
      </c>
      <c r="B830" t="s">
        <v>0</v>
      </c>
      <c r="C830" t="s">
        <v>507</v>
      </c>
      <c r="D830" t="s">
        <v>34</v>
      </c>
      <c r="E830" t="s">
        <v>30</v>
      </c>
      <c r="F830" t="s">
        <v>3</v>
      </c>
      <c r="G830">
        <v>1</v>
      </c>
      <c r="H830" s="12">
        <f t="shared" si="70"/>
        <v>46294</v>
      </c>
      <c r="I830" s="9">
        <f t="shared" si="71"/>
        <v>3</v>
      </c>
      <c r="J830" s="10">
        <f t="shared" si="72"/>
        <v>15</v>
      </c>
    </row>
    <row r="831" spans="1:10" x14ac:dyDescent="0.2">
      <c r="A831" s="1">
        <v>46294.669351851851</v>
      </c>
      <c r="B831" t="s">
        <v>11</v>
      </c>
      <c r="C831" t="s">
        <v>508</v>
      </c>
      <c r="D831" t="s">
        <v>288</v>
      </c>
      <c r="E831">
        <v>10</v>
      </c>
      <c r="F831" t="s">
        <v>289</v>
      </c>
      <c r="G831">
        <v>1</v>
      </c>
      <c r="H831" s="12">
        <f t="shared" si="70"/>
        <v>46294</v>
      </c>
      <c r="I831" s="9">
        <f t="shared" si="71"/>
        <v>3</v>
      </c>
      <c r="J831" s="10">
        <f t="shared" si="72"/>
        <v>16</v>
      </c>
    </row>
    <row r="832" spans="1:10" x14ac:dyDescent="0.2">
      <c r="A832" s="1">
        <v>46294.782534722224</v>
      </c>
      <c r="B832" t="s">
        <v>8</v>
      </c>
      <c r="C832" t="s">
        <v>414</v>
      </c>
      <c r="D832" t="s">
        <v>33</v>
      </c>
      <c r="E832" t="s">
        <v>7</v>
      </c>
      <c r="F832" t="s">
        <v>3</v>
      </c>
      <c r="G832">
        <v>1</v>
      </c>
      <c r="H832" s="12">
        <f t="shared" si="70"/>
        <v>46294</v>
      </c>
      <c r="I832" s="9">
        <f t="shared" si="71"/>
        <v>3</v>
      </c>
      <c r="J832" s="10">
        <f t="shared" si="72"/>
        <v>18</v>
      </c>
    </row>
    <row r="833" spans="1:10" x14ac:dyDescent="0.2">
      <c r="A833" s="1">
        <v>46294.787002314813</v>
      </c>
      <c r="B833" t="s">
        <v>4</v>
      </c>
      <c r="C833" t="s">
        <v>21</v>
      </c>
      <c r="D833" t="s">
        <v>6</v>
      </c>
      <c r="E833" t="s">
        <v>7</v>
      </c>
      <c r="F833" t="s">
        <v>3</v>
      </c>
      <c r="G833">
        <v>1</v>
      </c>
      <c r="H833" s="12">
        <f t="shared" si="70"/>
        <v>46294</v>
      </c>
      <c r="I833" s="9">
        <f t="shared" si="71"/>
        <v>3</v>
      </c>
      <c r="J833" s="10">
        <f t="shared" si="72"/>
        <v>18</v>
      </c>
    </row>
    <row r="834" spans="1:10" x14ac:dyDescent="0.2">
      <c r="A834" s="1">
        <v>46294.78701388889</v>
      </c>
      <c r="B834" t="s">
        <v>19</v>
      </c>
      <c r="C834" t="s">
        <v>414</v>
      </c>
      <c r="D834" t="s">
        <v>33</v>
      </c>
      <c r="E834" t="s">
        <v>7</v>
      </c>
      <c r="F834" t="s">
        <v>3</v>
      </c>
      <c r="G834">
        <v>1</v>
      </c>
      <c r="H834" s="12">
        <f t="shared" si="70"/>
        <v>46294</v>
      </c>
      <c r="I834" s="9">
        <f t="shared" si="71"/>
        <v>3</v>
      </c>
      <c r="J834" s="10">
        <f t="shared" si="72"/>
        <v>18</v>
      </c>
    </row>
    <row r="835" spans="1:10" x14ac:dyDescent="0.2">
      <c r="A835" s="1">
        <v>46294.795069444444</v>
      </c>
      <c r="B835" t="s">
        <v>101</v>
      </c>
      <c r="C835" t="s">
        <v>21</v>
      </c>
      <c r="D835" t="s">
        <v>6</v>
      </c>
      <c r="E835" t="s">
        <v>7</v>
      </c>
      <c r="F835" t="s">
        <v>3</v>
      </c>
      <c r="G835">
        <v>1</v>
      </c>
      <c r="H835" s="12">
        <f t="shared" si="70"/>
        <v>46294</v>
      </c>
      <c r="I835" s="9">
        <f t="shared" si="71"/>
        <v>3</v>
      </c>
      <c r="J835" s="10">
        <f t="shared" si="72"/>
        <v>19</v>
      </c>
    </row>
    <row r="836" spans="1:10" x14ac:dyDescent="0.2">
      <c r="A836" s="1">
        <v>46294.795231481483</v>
      </c>
      <c r="B836" t="s">
        <v>19</v>
      </c>
      <c r="C836" t="s">
        <v>21</v>
      </c>
      <c r="D836" t="s">
        <v>6</v>
      </c>
      <c r="E836" t="s">
        <v>7</v>
      </c>
      <c r="F836" t="s">
        <v>3</v>
      </c>
      <c r="G836">
        <v>1</v>
      </c>
      <c r="H836" s="12">
        <f t="shared" si="70"/>
        <v>46294</v>
      </c>
      <c r="I836" s="9">
        <f t="shared" si="71"/>
        <v>3</v>
      </c>
      <c r="J836" s="10">
        <f t="shared" si="72"/>
        <v>19</v>
      </c>
    </row>
    <row r="837" spans="1:10" x14ac:dyDescent="0.2">
      <c r="A837" s="1">
        <v>46294.812199074076</v>
      </c>
      <c r="B837" t="s">
        <v>11</v>
      </c>
      <c r="C837" t="s">
        <v>414</v>
      </c>
      <c r="D837" t="s">
        <v>33</v>
      </c>
      <c r="E837" t="s">
        <v>7</v>
      </c>
      <c r="F837" t="s">
        <v>3</v>
      </c>
      <c r="G837">
        <v>1</v>
      </c>
      <c r="H837" s="12">
        <f t="shared" si="70"/>
        <v>46294</v>
      </c>
      <c r="I837" s="9">
        <f t="shared" si="71"/>
        <v>3</v>
      </c>
      <c r="J837" s="10">
        <f t="shared" si="72"/>
        <v>19</v>
      </c>
    </row>
    <row r="838" spans="1:10" x14ac:dyDescent="0.2">
      <c r="A838" s="1">
        <v>46294.815520833334</v>
      </c>
      <c r="B838" t="s">
        <v>0</v>
      </c>
      <c r="C838" t="s">
        <v>414</v>
      </c>
      <c r="D838" t="s">
        <v>33</v>
      </c>
      <c r="E838" t="s">
        <v>7</v>
      </c>
      <c r="F838" t="s">
        <v>3</v>
      </c>
      <c r="G838">
        <v>1</v>
      </c>
      <c r="H838" s="12">
        <f t="shared" si="70"/>
        <v>46294</v>
      </c>
      <c r="I838" s="9">
        <f t="shared" si="71"/>
        <v>3</v>
      </c>
      <c r="J838" s="10">
        <f t="shared" si="72"/>
        <v>19</v>
      </c>
    </row>
    <row r="839" spans="1:10" x14ac:dyDescent="0.2">
      <c r="A839" s="1">
        <v>46294.815706018519</v>
      </c>
      <c r="B839" t="s">
        <v>57</v>
      </c>
      <c r="C839" t="s">
        <v>163</v>
      </c>
      <c r="D839" t="s">
        <v>61</v>
      </c>
      <c r="E839" t="s">
        <v>7</v>
      </c>
      <c r="F839" t="s">
        <v>3</v>
      </c>
      <c r="G839">
        <v>1</v>
      </c>
      <c r="H839" s="12">
        <f t="shared" si="70"/>
        <v>46294</v>
      </c>
      <c r="I839" s="9">
        <f t="shared" si="71"/>
        <v>3</v>
      </c>
      <c r="J839" s="10">
        <f t="shared" si="72"/>
        <v>19</v>
      </c>
    </row>
    <row r="840" spans="1:10" x14ac:dyDescent="0.2">
      <c r="A840" s="1">
        <v>46294.815972222219</v>
      </c>
      <c r="B840" t="s">
        <v>8</v>
      </c>
      <c r="C840" t="s">
        <v>163</v>
      </c>
      <c r="D840" t="s">
        <v>61</v>
      </c>
      <c r="E840" t="s">
        <v>7</v>
      </c>
      <c r="F840" t="s">
        <v>3</v>
      </c>
      <c r="G840">
        <v>1</v>
      </c>
      <c r="H840" s="12">
        <f t="shared" si="70"/>
        <v>46294</v>
      </c>
      <c r="I840" s="9">
        <f t="shared" si="71"/>
        <v>3</v>
      </c>
      <c r="J840" s="10">
        <f t="shared" si="72"/>
        <v>19</v>
      </c>
    </row>
    <row r="841" spans="1:10" x14ac:dyDescent="0.2">
      <c r="A841" s="1">
        <v>46294.931041666663</v>
      </c>
      <c r="B841" t="s">
        <v>4</v>
      </c>
      <c r="C841" t="s">
        <v>509</v>
      </c>
      <c r="D841" t="s">
        <v>6</v>
      </c>
      <c r="E841" t="s">
        <v>7</v>
      </c>
      <c r="F841" t="s">
        <v>3</v>
      </c>
      <c r="G841">
        <v>1</v>
      </c>
      <c r="H841" s="12">
        <f t="shared" si="70"/>
        <v>46294</v>
      </c>
      <c r="I841" s="9">
        <f t="shared" si="71"/>
        <v>3</v>
      </c>
      <c r="J841" s="10">
        <f t="shared" si="72"/>
        <v>22</v>
      </c>
    </row>
    <row r="842" spans="1:10" x14ac:dyDescent="0.2">
      <c r="A842" s="1">
        <v>46294.931076388886</v>
      </c>
      <c r="B842" t="s">
        <v>8</v>
      </c>
      <c r="C842" t="s">
        <v>509</v>
      </c>
      <c r="D842" t="s">
        <v>6</v>
      </c>
      <c r="E842" t="s">
        <v>7</v>
      </c>
      <c r="F842" t="s">
        <v>3</v>
      </c>
      <c r="G842">
        <v>1</v>
      </c>
      <c r="H842" s="12">
        <f t="shared" si="70"/>
        <v>46294</v>
      </c>
      <c r="I842" s="9">
        <f t="shared" si="71"/>
        <v>3</v>
      </c>
      <c r="J842" s="10">
        <f t="shared" si="72"/>
        <v>22</v>
      </c>
    </row>
    <row r="843" spans="1:10" x14ac:dyDescent="0.2">
      <c r="A843" s="1">
        <v>46294.931539351855</v>
      </c>
      <c r="B843" t="s">
        <v>77</v>
      </c>
      <c r="C843" t="s">
        <v>509</v>
      </c>
      <c r="D843" t="s">
        <v>6</v>
      </c>
      <c r="E843" t="s">
        <v>7</v>
      </c>
      <c r="F843" t="s">
        <v>3</v>
      </c>
      <c r="G843">
        <v>1</v>
      </c>
      <c r="H843" s="12">
        <f t="shared" si="70"/>
        <v>46294</v>
      </c>
      <c r="I843" s="9">
        <f t="shared" si="71"/>
        <v>3</v>
      </c>
      <c r="J843" s="10">
        <f t="shared" si="72"/>
        <v>22</v>
      </c>
    </row>
    <row r="844" spans="1:10" x14ac:dyDescent="0.2">
      <c r="A844" s="1">
        <v>46294.932233796295</v>
      </c>
      <c r="B844" t="s">
        <v>75</v>
      </c>
      <c r="C844" t="s">
        <v>509</v>
      </c>
      <c r="D844" t="s">
        <v>6</v>
      </c>
      <c r="E844" t="s">
        <v>7</v>
      </c>
      <c r="F844" t="s">
        <v>3</v>
      </c>
      <c r="G844">
        <v>1</v>
      </c>
      <c r="H844" s="12">
        <f t="shared" si="70"/>
        <v>46294</v>
      </c>
      <c r="I844" s="9">
        <f t="shared" si="71"/>
        <v>3</v>
      </c>
      <c r="J844" s="10">
        <f t="shared" si="72"/>
        <v>22</v>
      </c>
    </row>
    <row r="845" spans="1:10" x14ac:dyDescent="0.2">
      <c r="A845" s="1">
        <v>46295.055405092593</v>
      </c>
      <c r="B845" t="s">
        <v>485</v>
      </c>
      <c r="C845" t="s">
        <v>510</v>
      </c>
      <c r="D845" t="s">
        <v>169</v>
      </c>
      <c r="E845" t="s">
        <v>170</v>
      </c>
      <c r="F845" t="s">
        <v>3</v>
      </c>
      <c r="G845">
        <v>1</v>
      </c>
      <c r="H845" s="12">
        <f t="shared" si="70"/>
        <v>46295</v>
      </c>
      <c r="I845" s="9">
        <f t="shared" si="71"/>
        <v>4</v>
      </c>
      <c r="J845" s="10">
        <f t="shared" si="72"/>
        <v>1</v>
      </c>
    </row>
    <row r="846" spans="1:10" x14ac:dyDescent="0.2">
      <c r="A846" s="1">
        <v>46295.05541666667</v>
      </c>
      <c r="B846" t="s">
        <v>485</v>
      </c>
      <c r="C846" t="s">
        <v>511</v>
      </c>
      <c r="D846" t="s">
        <v>169</v>
      </c>
      <c r="E846" t="s">
        <v>170</v>
      </c>
      <c r="F846" t="s">
        <v>3</v>
      </c>
      <c r="G846">
        <v>1</v>
      </c>
      <c r="H846" s="12">
        <f t="shared" si="70"/>
        <v>46295</v>
      </c>
      <c r="I846" s="9">
        <f t="shared" si="71"/>
        <v>4</v>
      </c>
      <c r="J846" s="10">
        <f t="shared" si="72"/>
        <v>1</v>
      </c>
    </row>
    <row r="847" spans="1:10" x14ac:dyDescent="0.2">
      <c r="A847" s="1">
        <v>46295.05746527778</v>
      </c>
      <c r="B847" t="s">
        <v>4</v>
      </c>
      <c r="C847" t="s">
        <v>130</v>
      </c>
      <c r="D847" t="s">
        <v>131</v>
      </c>
      <c r="E847" t="s">
        <v>132</v>
      </c>
      <c r="F847" t="s">
        <v>133</v>
      </c>
      <c r="G847">
        <v>1</v>
      </c>
      <c r="H847" s="12">
        <f t="shared" si="70"/>
        <v>46295</v>
      </c>
      <c r="I847" s="9">
        <f t="shared" si="71"/>
        <v>4</v>
      </c>
      <c r="J847" s="10">
        <f t="shared" si="72"/>
        <v>1</v>
      </c>
    </row>
    <row r="848" spans="1:10" x14ac:dyDescent="0.2">
      <c r="A848" s="1">
        <v>46295.057500000003</v>
      </c>
      <c r="B848" t="s">
        <v>101</v>
      </c>
      <c r="C848" t="s">
        <v>130</v>
      </c>
      <c r="D848" t="s">
        <v>131</v>
      </c>
      <c r="E848" t="s">
        <v>132</v>
      </c>
      <c r="F848" t="s">
        <v>133</v>
      </c>
      <c r="G848">
        <v>1</v>
      </c>
      <c r="H848" s="12">
        <f t="shared" si="70"/>
        <v>46295</v>
      </c>
      <c r="I848" s="9">
        <f t="shared" si="71"/>
        <v>4</v>
      </c>
      <c r="J848" s="10">
        <f t="shared" si="72"/>
        <v>1</v>
      </c>
    </row>
    <row r="849" spans="1:10" x14ac:dyDescent="0.2">
      <c r="A849" s="1">
        <v>46295.214363425926</v>
      </c>
      <c r="B849" t="s">
        <v>485</v>
      </c>
      <c r="C849" t="s">
        <v>512</v>
      </c>
      <c r="D849" t="s">
        <v>169</v>
      </c>
      <c r="E849" t="s">
        <v>170</v>
      </c>
      <c r="F849" t="s">
        <v>3</v>
      </c>
      <c r="G849">
        <v>1</v>
      </c>
      <c r="H849" s="12">
        <f t="shared" si="70"/>
        <v>46295</v>
      </c>
      <c r="I849" s="9">
        <f t="shared" si="71"/>
        <v>4</v>
      </c>
      <c r="J849" s="10">
        <f t="shared" si="72"/>
        <v>5</v>
      </c>
    </row>
    <row r="850" spans="1:10" x14ac:dyDescent="0.2">
      <c r="A850" s="1">
        <v>46295.291400462964</v>
      </c>
      <c r="B850" t="s">
        <v>101</v>
      </c>
      <c r="C850" t="s">
        <v>465</v>
      </c>
      <c r="D850" t="s">
        <v>92</v>
      </c>
      <c r="E850" t="s">
        <v>59</v>
      </c>
      <c r="F850" t="s">
        <v>3</v>
      </c>
      <c r="G850">
        <v>1</v>
      </c>
      <c r="H850" s="12">
        <f t="shared" si="70"/>
        <v>46295</v>
      </c>
      <c r="I850" s="9">
        <f t="shared" si="71"/>
        <v>4</v>
      </c>
      <c r="J850" s="10">
        <f t="shared" si="72"/>
        <v>6</v>
      </c>
    </row>
    <row r="851" spans="1:10" x14ac:dyDescent="0.2">
      <c r="A851" s="1">
        <v>46295.298761574071</v>
      </c>
      <c r="B851" t="s">
        <v>11</v>
      </c>
      <c r="C851" t="s">
        <v>513</v>
      </c>
      <c r="D851" t="s">
        <v>63</v>
      </c>
      <c r="E851" t="s">
        <v>2</v>
      </c>
      <c r="F851" t="s">
        <v>3</v>
      </c>
      <c r="G851">
        <v>1</v>
      </c>
      <c r="H851" s="12">
        <f t="shared" si="70"/>
        <v>46295</v>
      </c>
      <c r="I851" s="9">
        <f t="shared" si="71"/>
        <v>4</v>
      </c>
      <c r="J851" s="10">
        <f t="shared" si="72"/>
        <v>7</v>
      </c>
    </row>
    <row r="852" spans="1:10" x14ac:dyDescent="0.2">
      <c r="A852" s="1">
        <v>46295.306805555556</v>
      </c>
      <c r="B852" t="s">
        <v>8</v>
      </c>
      <c r="C852" t="s">
        <v>123</v>
      </c>
      <c r="D852" t="s">
        <v>6</v>
      </c>
      <c r="E852" t="s">
        <v>7</v>
      </c>
      <c r="F852" t="s">
        <v>3</v>
      </c>
      <c r="G852">
        <v>1</v>
      </c>
      <c r="H852" s="12">
        <f t="shared" ref="H852:H915" si="73">INT(A852)</f>
        <v>46295</v>
      </c>
      <c r="I852" s="9">
        <f t="shared" ref="I852:I915" si="74">WEEKDAY(A852)</f>
        <v>4</v>
      </c>
      <c r="J852" s="10">
        <f t="shared" ref="J852:J915" si="75">HOUR(A852)</f>
        <v>7</v>
      </c>
    </row>
    <row r="853" spans="1:10" x14ac:dyDescent="0.2">
      <c r="A853" s="1">
        <v>46295.309571759259</v>
      </c>
      <c r="B853" t="s">
        <v>14</v>
      </c>
      <c r="C853" t="s">
        <v>414</v>
      </c>
      <c r="D853" t="s">
        <v>33</v>
      </c>
      <c r="E853" t="s">
        <v>7</v>
      </c>
      <c r="F853" t="s">
        <v>3</v>
      </c>
      <c r="G853">
        <v>1</v>
      </c>
      <c r="H853" s="12">
        <f t="shared" si="73"/>
        <v>46295</v>
      </c>
      <c r="I853" s="9">
        <f t="shared" si="74"/>
        <v>4</v>
      </c>
      <c r="J853" s="10">
        <f t="shared" si="75"/>
        <v>7</v>
      </c>
    </row>
    <row r="854" spans="1:10" x14ac:dyDescent="0.2">
      <c r="A854" s="1">
        <v>46295.315115740741</v>
      </c>
      <c r="B854" t="s">
        <v>9</v>
      </c>
      <c r="C854" t="s">
        <v>414</v>
      </c>
      <c r="D854" t="s">
        <v>33</v>
      </c>
      <c r="E854" t="s">
        <v>7</v>
      </c>
      <c r="F854" t="s">
        <v>3</v>
      </c>
      <c r="G854">
        <v>1</v>
      </c>
      <c r="H854" s="12">
        <f t="shared" si="73"/>
        <v>46295</v>
      </c>
      <c r="I854" s="9">
        <f t="shared" si="74"/>
        <v>4</v>
      </c>
      <c r="J854" s="10">
        <f t="shared" si="75"/>
        <v>7</v>
      </c>
    </row>
    <row r="855" spans="1:10" x14ac:dyDescent="0.2">
      <c r="A855" s="1">
        <v>46295.36787037037</v>
      </c>
      <c r="B855" t="s">
        <v>19</v>
      </c>
      <c r="C855" t="s">
        <v>114</v>
      </c>
      <c r="D855" t="s">
        <v>6</v>
      </c>
      <c r="E855" t="s">
        <v>7</v>
      </c>
      <c r="F855" t="s">
        <v>3</v>
      </c>
      <c r="G855">
        <v>1</v>
      </c>
      <c r="H855" s="12">
        <f t="shared" si="73"/>
        <v>46295</v>
      </c>
      <c r="I855" s="9">
        <f t="shared" si="74"/>
        <v>4</v>
      </c>
      <c r="J855" s="10">
        <f t="shared" si="75"/>
        <v>8</v>
      </c>
    </row>
    <row r="856" spans="1:10" x14ac:dyDescent="0.2">
      <c r="A856" s="1">
        <v>46295.370196759257</v>
      </c>
      <c r="B856" t="s">
        <v>11</v>
      </c>
      <c r="C856" t="s">
        <v>114</v>
      </c>
      <c r="D856" t="s">
        <v>6</v>
      </c>
      <c r="E856" t="s">
        <v>7</v>
      </c>
      <c r="F856" t="s">
        <v>3</v>
      </c>
      <c r="G856">
        <v>1</v>
      </c>
      <c r="H856" s="12">
        <f t="shared" si="73"/>
        <v>46295</v>
      </c>
      <c r="I856" s="9">
        <f t="shared" si="74"/>
        <v>4</v>
      </c>
      <c r="J856" s="10">
        <f t="shared" si="75"/>
        <v>8</v>
      </c>
    </row>
    <row r="857" spans="1:10" x14ac:dyDescent="0.2">
      <c r="A857" s="1">
        <v>46295.370370370372</v>
      </c>
      <c r="B857" t="s">
        <v>485</v>
      </c>
      <c r="C857" t="s">
        <v>114</v>
      </c>
      <c r="D857" t="s">
        <v>6</v>
      </c>
      <c r="E857" t="s">
        <v>7</v>
      </c>
      <c r="F857" t="s">
        <v>3</v>
      </c>
      <c r="G857">
        <v>1</v>
      </c>
      <c r="H857" s="12">
        <f t="shared" si="73"/>
        <v>46295</v>
      </c>
      <c r="I857" s="9">
        <f t="shared" si="74"/>
        <v>4</v>
      </c>
      <c r="J857" s="10">
        <f t="shared" si="75"/>
        <v>8</v>
      </c>
    </row>
    <row r="858" spans="1:10" x14ac:dyDescent="0.2">
      <c r="A858" s="1">
        <v>46295.385497685187</v>
      </c>
      <c r="B858" t="s">
        <v>4</v>
      </c>
      <c r="C858" t="s">
        <v>514</v>
      </c>
      <c r="D858" t="s">
        <v>515</v>
      </c>
      <c r="E858" t="s">
        <v>30</v>
      </c>
      <c r="F858" t="s">
        <v>3</v>
      </c>
      <c r="G858">
        <v>1</v>
      </c>
      <c r="H858" s="12">
        <f t="shared" si="73"/>
        <v>46295</v>
      </c>
      <c r="I858" s="9">
        <f t="shared" si="74"/>
        <v>4</v>
      </c>
      <c r="J858" s="10">
        <f t="shared" si="75"/>
        <v>9</v>
      </c>
    </row>
    <row r="859" spans="1:10" x14ac:dyDescent="0.2">
      <c r="A859" s="1">
        <v>46295.411840277775</v>
      </c>
      <c r="B859" t="s">
        <v>4</v>
      </c>
      <c r="C859" t="s">
        <v>37</v>
      </c>
      <c r="D859" t="s">
        <v>38</v>
      </c>
      <c r="E859" t="s">
        <v>39</v>
      </c>
      <c r="F859" t="s">
        <v>3</v>
      </c>
      <c r="G859">
        <v>1</v>
      </c>
      <c r="H859" s="12">
        <f t="shared" si="73"/>
        <v>46295</v>
      </c>
      <c r="I859" s="9">
        <f t="shared" si="74"/>
        <v>4</v>
      </c>
      <c r="J859" s="10">
        <f t="shared" si="75"/>
        <v>9</v>
      </c>
    </row>
    <row r="860" spans="1:10" x14ac:dyDescent="0.2">
      <c r="A860" s="1">
        <v>46295.437569444446</v>
      </c>
      <c r="B860" t="s">
        <v>4</v>
      </c>
      <c r="C860" t="s">
        <v>161</v>
      </c>
      <c r="D860" t="s">
        <v>61</v>
      </c>
      <c r="E860" t="s">
        <v>7</v>
      </c>
      <c r="F860" t="s">
        <v>3</v>
      </c>
      <c r="G860">
        <v>1</v>
      </c>
      <c r="H860" s="12">
        <f t="shared" si="73"/>
        <v>46295</v>
      </c>
      <c r="I860" s="9">
        <f t="shared" si="74"/>
        <v>4</v>
      </c>
      <c r="J860" s="10">
        <f t="shared" si="75"/>
        <v>10</v>
      </c>
    </row>
    <row r="861" spans="1:10" x14ac:dyDescent="0.2">
      <c r="A861" s="1">
        <v>46295.437638888892</v>
      </c>
      <c r="B861" t="s">
        <v>8</v>
      </c>
      <c r="C861" t="s">
        <v>161</v>
      </c>
      <c r="D861" t="s">
        <v>61</v>
      </c>
      <c r="E861" t="s">
        <v>7</v>
      </c>
      <c r="F861" t="s">
        <v>3</v>
      </c>
      <c r="G861">
        <v>1</v>
      </c>
      <c r="H861" s="12">
        <f t="shared" si="73"/>
        <v>46295</v>
      </c>
      <c r="I861" s="9">
        <f t="shared" si="74"/>
        <v>4</v>
      </c>
      <c r="J861" s="10">
        <f t="shared" si="75"/>
        <v>10</v>
      </c>
    </row>
    <row r="862" spans="1:10" x14ac:dyDescent="0.2">
      <c r="A862" s="1">
        <v>46295.44195601852</v>
      </c>
      <c r="B862" t="s">
        <v>4</v>
      </c>
      <c r="C862" t="s">
        <v>161</v>
      </c>
      <c r="D862" t="s">
        <v>61</v>
      </c>
      <c r="E862" t="s">
        <v>7</v>
      </c>
      <c r="F862" t="s">
        <v>3</v>
      </c>
      <c r="G862">
        <v>1</v>
      </c>
      <c r="H862" s="12">
        <f t="shared" si="73"/>
        <v>46295</v>
      </c>
      <c r="I862" s="9">
        <f t="shared" si="74"/>
        <v>4</v>
      </c>
      <c r="J862" s="10">
        <f t="shared" si="75"/>
        <v>10</v>
      </c>
    </row>
    <row r="863" spans="1:10" x14ac:dyDescent="0.2">
      <c r="A863" s="1">
        <v>46295.442812499998</v>
      </c>
      <c r="B863" t="s">
        <v>4</v>
      </c>
      <c r="C863" t="s">
        <v>516</v>
      </c>
      <c r="D863" t="s">
        <v>517</v>
      </c>
      <c r="E863" t="s">
        <v>377</v>
      </c>
      <c r="F863" t="s">
        <v>3</v>
      </c>
      <c r="G863">
        <v>1</v>
      </c>
      <c r="H863" s="12">
        <f t="shared" si="73"/>
        <v>46295</v>
      </c>
      <c r="I863" s="9">
        <f t="shared" si="74"/>
        <v>4</v>
      </c>
      <c r="J863" s="10">
        <f t="shared" si="75"/>
        <v>10</v>
      </c>
    </row>
    <row r="864" spans="1:10" x14ac:dyDescent="0.2">
      <c r="A864" s="1">
        <v>46295.443055555559</v>
      </c>
      <c r="B864" t="s">
        <v>8</v>
      </c>
      <c r="C864" t="s">
        <v>516</v>
      </c>
      <c r="D864" t="s">
        <v>517</v>
      </c>
      <c r="E864" t="s">
        <v>377</v>
      </c>
      <c r="F864" t="s">
        <v>3</v>
      </c>
      <c r="G864">
        <v>1</v>
      </c>
      <c r="H864" s="12">
        <f t="shared" si="73"/>
        <v>46295</v>
      </c>
      <c r="I864" s="9">
        <f t="shared" si="74"/>
        <v>4</v>
      </c>
      <c r="J864" s="10">
        <f t="shared" si="75"/>
        <v>10</v>
      </c>
    </row>
    <row r="865" spans="1:10" x14ac:dyDescent="0.2">
      <c r="A865" s="1">
        <v>46295.447002314817</v>
      </c>
      <c r="B865" t="s">
        <v>4</v>
      </c>
      <c r="C865" t="s">
        <v>518</v>
      </c>
      <c r="D865" t="s">
        <v>34</v>
      </c>
      <c r="E865" t="s">
        <v>30</v>
      </c>
      <c r="F865" t="s">
        <v>3</v>
      </c>
      <c r="G865">
        <v>1</v>
      </c>
      <c r="H865" s="12">
        <f t="shared" si="73"/>
        <v>46295</v>
      </c>
      <c r="I865" s="9">
        <f t="shared" si="74"/>
        <v>4</v>
      </c>
      <c r="J865" s="10">
        <f t="shared" si="75"/>
        <v>10</v>
      </c>
    </row>
    <row r="866" spans="1:10" x14ac:dyDescent="0.2">
      <c r="A866" s="1">
        <v>46295.448599537034</v>
      </c>
      <c r="B866" t="s">
        <v>485</v>
      </c>
      <c r="C866" t="s">
        <v>414</v>
      </c>
      <c r="D866" t="s">
        <v>33</v>
      </c>
      <c r="E866" t="s">
        <v>7</v>
      </c>
      <c r="F866" t="s">
        <v>3</v>
      </c>
      <c r="G866">
        <v>1</v>
      </c>
      <c r="H866" s="12">
        <f t="shared" si="73"/>
        <v>46295</v>
      </c>
      <c r="I866" s="9">
        <f t="shared" si="74"/>
        <v>4</v>
      </c>
      <c r="J866" s="10">
        <f t="shared" si="75"/>
        <v>10</v>
      </c>
    </row>
    <row r="867" spans="1:10" x14ac:dyDescent="0.2">
      <c r="A867" s="1">
        <v>46295.453402777777</v>
      </c>
      <c r="B867" t="s">
        <v>8</v>
      </c>
      <c r="C867" t="s">
        <v>519</v>
      </c>
      <c r="D867" t="s">
        <v>6</v>
      </c>
      <c r="E867" t="s">
        <v>7</v>
      </c>
      <c r="F867" t="s">
        <v>3</v>
      </c>
      <c r="G867">
        <v>1</v>
      </c>
      <c r="H867" s="12">
        <f t="shared" si="73"/>
        <v>46295</v>
      </c>
      <c r="I867" s="9">
        <f t="shared" si="74"/>
        <v>4</v>
      </c>
      <c r="J867" s="10">
        <f t="shared" si="75"/>
        <v>10</v>
      </c>
    </row>
    <row r="868" spans="1:10" x14ac:dyDescent="0.2">
      <c r="A868" s="1">
        <v>46295.453506944446</v>
      </c>
      <c r="B868" t="s">
        <v>485</v>
      </c>
      <c r="C868" t="s">
        <v>519</v>
      </c>
      <c r="D868" t="s">
        <v>6</v>
      </c>
      <c r="E868" t="s">
        <v>7</v>
      </c>
      <c r="F868" t="s">
        <v>3</v>
      </c>
      <c r="G868">
        <v>1</v>
      </c>
      <c r="H868" s="12">
        <f t="shared" si="73"/>
        <v>46295</v>
      </c>
      <c r="I868" s="9">
        <f t="shared" si="74"/>
        <v>4</v>
      </c>
      <c r="J868" s="10">
        <f t="shared" si="75"/>
        <v>10</v>
      </c>
    </row>
    <row r="869" spans="1:10" x14ac:dyDescent="0.2">
      <c r="A869" s="1">
        <v>46295.474178240744</v>
      </c>
      <c r="B869" t="s">
        <v>4</v>
      </c>
      <c r="C869" t="s">
        <v>520</v>
      </c>
      <c r="D869" t="s">
        <v>6</v>
      </c>
      <c r="E869" t="s">
        <v>7</v>
      </c>
      <c r="F869" t="s">
        <v>3</v>
      </c>
      <c r="G869">
        <v>1</v>
      </c>
      <c r="H869" s="12">
        <f t="shared" si="73"/>
        <v>46295</v>
      </c>
      <c r="I869" s="9">
        <f t="shared" si="74"/>
        <v>4</v>
      </c>
      <c r="J869" s="10">
        <f t="shared" si="75"/>
        <v>11</v>
      </c>
    </row>
    <row r="870" spans="1:10" x14ac:dyDescent="0.2">
      <c r="A870" s="1">
        <v>46295.501006944447</v>
      </c>
      <c r="B870" t="s">
        <v>4</v>
      </c>
      <c r="C870" t="s">
        <v>521</v>
      </c>
      <c r="D870" t="s">
        <v>29</v>
      </c>
      <c r="E870" t="s">
        <v>30</v>
      </c>
      <c r="F870" t="s">
        <v>3</v>
      </c>
      <c r="G870">
        <v>1</v>
      </c>
      <c r="H870" s="12">
        <f t="shared" si="73"/>
        <v>46295</v>
      </c>
      <c r="I870" s="9">
        <f t="shared" si="74"/>
        <v>4</v>
      </c>
      <c r="J870" s="10">
        <f t="shared" si="75"/>
        <v>12</v>
      </c>
    </row>
    <row r="871" spans="1:10" x14ac:dyDescent="0.2">
      <c r="A871" s="1">
        <v>46295.515810185185</v>
      </c>
      <c r="B871" t="s">
        <v>4</v>
      </c>
      <c r="C871" t="s">
        <v>522</v>
      </c>
      <c r="D871" t="s">
        <v>201</v>
      </c>
      <c r="E871" t="s">
        <v>7</v>
      </c>
      <c r="F871" t="s">
        <v>3</v>
      </c>
      <c r="G871">
        <v>1</v>
      </c>
      <c r="H871" s="12">
        <f t="shared" si="73"/>
        <v>46295</v>
      </c>
      <c r="I871" s="9">
        <f t="shared" si="74"/>
        <v>4</v>
      </c>
      <c r="J871" s="10">
        <f t="shared" si="75"/>
        <v>12</v>
      </c>
    </row>
    <row r="872" spans="1:10" x14ac:dyDescent="0.2">
      <c r="A872" s="1">
        <v>46295.5158912037</v>
      </c>
      <c r="B872" t="s">
        <v>8</v>
      </c>
      <c r="C872" t="s">
        <v>522</v>
      </c>
      <c r="D872" t="s">
        <v>201</v>
      </c>
      <c r="E872" t="s">
        <v>7</v>
      </c>
      <c r="F872" t="s">
        <v>3</v>
      </c>
      <c r="G872">
        <v>1</v>
      </c>
      <c r="H872" s="12">
        <f t="shared" si="73"/>
        <v>46295</v>
      </c>
      <c r="I872" s="9">
        <f t="shared" si="74"/>
        <v>4</v>
      </c>
      <c r="J872" s="10">
        <f t="shared" si="75"/>
        <v>12</v>
      </c>
    </row>
    <row r="873" spans="1:10" x14ac:dyDescent="0.2">
      <c r="A873" s="1">
        <v>46295.524826388886</v>
      </c>
      <c r="B873" t="s">
        <v>77</v>
      </c>
      <c r="C873" t="s">
        <v>522</v>
      </c>
      <c r="D873" t="s">
        <v>201</v>
      </c>
      <c r="E873" t="s">
        <v>7</v>
      </c>
      <c r="F873" t="s">
        <v>3</v>
      </c>
      <c r="G873">
        <v>1</v>
      </c>
      <c r="H873" s="12">
        <f t="shared" si="73"/>
        <v>46295</v>
      </c>
      <c r="I873" s="9">
        <f t="shared" si="74"/>
        <v>4</v>
      </c>
      <c r="J873" s="10">
        <f t="shared" si="75"/>
        <v>12</v>
      </c>
    </row>
    <row r="874" spans="1:10" x14ac:dyDescent="0.2">
      <c r="A874" s="1">
        <v>46295.620532407411</v>
      </c>
      <c r="B874" t="s">
        <v>74</v>
      </c>
      <c r="C874" t="s">
        <v>523</v>
      </c>
      <c r="D874" t="s">
        <v>92</v>
      </c>
      <c r="E874" t="s">
        <v>59</v>
      </c>
      <c r="F874" t="s">
        <v>3</v>
      </c>
      <c r="G874">
        <v>1</v>
      </c>
      <c r="H874" s="12">
        <f t="shared" si="73"/>
        <v>46295</v>
      </c>
      <c r="I874" s="9">
        <f t="shared" si="74"/>
        <v>4</v>
      </c>
      <c r="J874" s="10">
        <f t="shared" si="75"/>
        <v>14</v>
      </c>
    </row>
    <row r="875" spans="1:10" x14ac:dyDescent="0.2">
      <c r="A875" s="1">
        <v>46295.638090277775</v>
      </c>
      <c r="B875" t="s">
        <v>4</v>
      </c>
      <c r="C875" t="s">
        <v>414</v>
      </c>
      <c r="D875" t="s">
        <v>33</v>
      </c>
      <c r="E875" t="s">
        <v>7</v>
      </c>
      <c r="F875" t="s">
        <v>3</v>
      </c>
      <c r="G875">
        <v>1</v>
      </c>
      <c r="H875" s="12">
        <f t="shared" si="73"/>
        <v>46295</v>
      </c>
      <c r="I875" s="9">
        <f t="shared" si="74"/>
        <v>4</v>
      </c>
      <c r="J875" s="10">
        <f t="shared" si="75"/>
        <v>15</v>
      </c>
    </row>
    <row r="876" spans="1:10" x14ac:dyDescent="0.2">
      <c r="A876" s="1">
        <v>46295.66265046296</v>
      </c>
      <c r="B876" t="s">
        <v>4</v>
      </c>
      <c r="C876" t="s">
        <v>524</v>
      </c>
      <c r="D876" t="s">
        <v>98</v>
      </c>
      <c r="E876" t="s">
        <v>72</v>
      </c>
      <c r="F876" t="s">
        <v>3</v>
      </c>
      <c r="G876">
        <v>1</v>
      </c>
      <c r="H876" s="12">
        <f t="shared" si="73"/>
        <v>46295</v>
      </c>
      <c r="I876" s="9">
        <f t="shared" si="74"/>
        <v>4</v>
      </c>
      <c r="J876" s="10">
        <f t="shared" si="75"/>
        <v>15</v>
      </c>
    </row>
    <row r="877" spans="1:10" x14ac:dyDescent="0.2">
      <c r="A877" s="1">
        <v>46295.717141203706</v>
      </c>
      <c r="B877" t="s">
        <v>52</v>
      </c>
      <c r="C877" t="s">
        <v>457</v>
      </c>
      <c r="D877" t="s">
        <v>92</v>
      </c>
      <c r="E877" t="s">
        <v>59</v>
      </c>
      <c r="F877" t="s">
        <v>3</v>
      </c>
      <c r="G877">
        <v>1</v>
      </c>
      <c r="H877" s="12">
        <f t="shared" si="73"/>
        <v>46295</v>
      </c>
      <c r="I877" s="9">
        <f t="shared" si="74"/>
        <v>4</v>
      </c>
      <c r="J877" s="10">
        <f t="shared" si="75"/>
        <v>17</v>
      </c>
    </row>
    <row r="878" spans="1:10" x14ac:dyDescent="0.2">
      <c r="A878" s="1">
        <v>46295.75613425926</v>
      </c>
      <c r="B878" t="s">
        <v>53</v>
      </c>
      <c r="C878" t="s">
        <v>465</v>
      </c>
      <c r="D878" t="s">
        <v>92</v>
      </c>
      <c r="E878" t="s">
        <v>59</v>
      </c>
      <c r="F878" t="s">
        <v>3</v>
      </c>
      <c r="G878">
        <v>1</v>
      </c>
      <c r="H878" s="12">
        <f t="shared" si="73"/>
        <v>46295</v>
      </c>
      <c r="I878" s="9">
        <f t="shared" si="74"/>
        <v>4</v>
      </c>
      <c r="J878" s="10">
        <f t="shared" si="75"/>
        <v>18</v>
      </c>
    </row>
    <row r="879" spans="1:10" x14ac:dyDescent="0.2">
      <c r="A879" s="1">
        <v>46295.765266203707</v>
      </c>
      <c r="B879" t="s">
        <v>11</v>
      </c>
      <c r="C879" t="s">
        <v>258</v>
      </c>
      <c r="D879" t="s">
        <v>6</v>
      </c>
      <c r="E879" t="s">
        <v>7</v>
      </c>
      <c r="F879" t="s">
        <v>3</v>
      </c>
      <c r="G879">
        <v>1</v>
      </c>
      <c r="H879" s="12">
        <f t="shared" si="73"/>
        <v>46295</v>
      </c>
      <c r="I879" s="9">
        <f t="shared" si="74"/>
        <v>4</v>
      </c>
      <c r="J879" s="10">
        <f t="shared" si="75"/>
        <v>18</v>
      </c>
    </row>
    <row r="880" spans="1:10" x14ac:dyDescent="0.2">
      <c r="A880" s="1">
        <v>46295.765648148146</v>
      </c>
      <c r="B880" t="s">
        <v>8</v>
      </c>
      <c r="C880" t="s">
        <v>258</v>
      </c>
      <c r="D880" t="s">
        <v>6</v>
      </c>
      <c r="E880" t="s">
        <v>7</v>
      </c>
      <c r="F880" t="s">
        <v>3</v>
      </c>
      <c r="G880">
        <v>1</v>
      </c>
      <c r="H880" s="12">
        <f t="shared" si="73"/>
        <v>46295</v>
      </c>
      <c r="I880" s="9">
        <f t="shared" si="74"/>
        <v>4</v>
      </c>
      <c r="J880" s="10">
        <f t="shared" si="75"/>
        <v>18</v>
      </c>
    </row>
    <row r="881" spans="1:10" x14ac:dyDescent="0.2">
      <c r="A881" s="1">
        <v>46295.765682870369</v>
      </c>
      <c r="B881" t="s">
        <v>9</v>
      </c>
      <c r="C881" t="s">
        <v>258</v>
      </c>
      <c r="D881" t="s">
        <v>6</v>
      </c>
      <c r="E881" t="s">
        <v>7</v>
      </c>
      <c r="F881" t="s">
        <v>3</v>
      </c>
      <c r="G881">
        <v>1</v>
      </c>
      <c r="H881" s="12">
        <f t="shared" si="73"/>
        <v>46295</v>
      </c>
      <c r="I881" s="9">
        <f t="shared" si="74"/>
        <v>4</v>
      </c>
      <c r="J881" s="10">
        <f t="shared" si="75"/>
        <v>18</v>
      </c>
    </row>
    <row r="882" spans="1:10" x14ac:dyDescent="0.2">
      <c r="A882" s="1">
        <v>46295.766747685186</v>
      </c>
      <c r="B882" t="s">
        <v>75</v>
      </c>
      <c r="C882" t="s">
        <v>258</v>
      </c>
      <c r="D882" t="s">
        <v>6</v>
      </c>
      <c r="E882" t="s">
        <v>7</v>
      </c>
      <c r="F882" t="s">
        <v>3</v>
      </c>
      <c r="G882">
        <v>1</v>
      </c>
      <c r="H882" s="12">
        <f t="shared" si="73"/>
        <v>46295</v>
      </c>
      <c r="I882" s="9">
        <f t="shared" si="74"/>
        <v>4</v>
      </c>
      <c r="J882" s="10">
        <f t="shared" si="75"/>
        <v>18</v>
      </c>
    </row>
    <row r="883" spans="1:10" x14ac:dyDescent="0.2">
      <c r="A883" s="1">
        <v>46295.767824074072</v>
      </c>
      <c r="B883" t="s">
        <v>70</v>
      </c>
      <c r="C883" t="s">
        <v>505</v>
      </c>
      <c r="D883" t="s">
        <v>6</v>
      </c>
      <c r="E883" t="s">
        <v>7</v>
      </c>
      <c r="F883" t="s">
        <v>3</v>
      </c>
      <c r="G883">
        <v>1</v>
      </c>
      <c r="H883" s="12">
        <f t="shared" si="73"/>
        <v>46295</v>
      </c>
      <c r="I883" s="9">
        <f t="shared" si="74"/>
        <v>4</v>
      </c>
      <c r="J883" s="10">
        <f t="shared" si="75"/>
        <v>18</v>
      </c>
    </row>
    <row r="884" spans="1:10" x14ac:dyDescent="0.2">
      <c r="A884" s="1">
        <v>46295.769375000003</v>
      </c>
      <c r="B884" t="s">
        <v>9</v>
      </c>
      <c r="C884" t="s">
        <v>505</v>
      </c>
      <c r="D884" t="s">
        <v>6</v>
      </c>
      <c r="E884" t="s">
        <v>7</v>
      </c>
      <c r="F884" t="s">
        <v>3</v>
      </c>
      <c r="G884">
        <v>1</v>
      </c>
      <c r="H884" s="12">
        <f t="shared" si="73"/>
        <v>46295</v>
      </c>
      <c r="I884" s="9">
        <f t="shared" si="74"/>
        <v>4</v>
      </c>
      <c r="J884" s="10">
        <f t="shared" si="75"/>
        <v>18</v>
      </c>
    </row>
    <row r="885" spans="1:10" x14ac:dyDescent="0.2">
      <c r="A885" s="1">
        <v>46295.769537037035</v>
      </c>
      <c r="B885" t="s">
        <v>75</v>
      </c>
      <c r="C885" t="s">
        <v>505</v>
      </c>
      <c r="D885" t="s">
        <v>6</v>
      </c>
      <c r="E885" t="s">
        <v>7</v>
      </c>
      <c r="F885" t="s">
        <v>3</v>
      </c>
      <c r="G885">
        <v>1</v>
      </c>
      <c r="H885" s="12">
        <f t="shared" si="73"/>
        <v>46295</v>
      </c>
      <c r="I885" s="9">
        <f t="shared" si="74"/>
        <v>4</v>
      </c>
      <c r="J885" s="10">
        <f t="shared" si="75"/>
        <v>18</v>
      </c>
    </row>
    <row r="886" spans="1:10" x14ac:dyDescent="0.2">
      <c r="A886" s="1">
        <v>46295.769953703704</v>
      </c>
      <c r="B886" t="s">
        <v>70</v>
      </c>
      <c r="C886" t="s">
        <v>505</v>
      </c>
      <c r="D886" t="s">
        <v>6</v>
      </c>
      <c r="E886" t="s">
        <v>7</v>
      </c>
      <c r="F886" t="s">
        <v>3</v>
      </c>
      <c r="G886">
        <v>1</v>
      </c>
      <c r="H886" s="12">
        <f t="shared" si="73"/>
        <v>46295</v>
      </c>
      <c r="I886" s="9">
        <f t="shared" si="74"/>
        <v>4</v>
      </c>
      <c r="J886" s="10">
        <f t="shared" si="75"/>
        <v>18</v>
      </c>
    </row>
    <row r="887" spans="1:10" x14ac:dyDescent="0.2">
      <c r="A887" s="1">
        <v>46295.780740740738</v>
      </c>
      <c r="B887" t="s">
        <v>13</v>
      </c>
      <c r="C887" t="s">
        <v>525</v>
      </c>
      <c r="D887" t="s">
        <v>92</v>
      </c>
      <c r="E887" t="s">
        <v>59</v>
      </c>
      <c r="F887" t="s">
        <v>3</v>
      </c>
      <c r="G887">
        <v>1</v>
      </c>
      <c r="H887" s="12">
        <f t="shared" si="73"/>
        <v>46295</v>
      </c>
      <c r="I887" s="9">
        <f t="shared" si="74"/>
        <v>4</v>
      </c>
      <c r="J887" s="10">
        <f t="shared" si="75"/>
        <v>18</v>
      </c>
    </row>
    <row r="888" spans="1:10" x14ac:dyDescent="0.2">
      <c r="A888" s="1">
        <v>46295.7809375</v>
      </c>
      <c r="B888" t="s">
        <v>75</v>
      </c>
      <c r="C888" t="s">
        <v>505</v>
      </c>
      <c r="D888" t="s">
        <v>6</v>
      </c>
      <c r="E888" t="s">
        <v>7</v>
      </c>
      <c r="F888" t="s">
        <v>3</v>
      </c>
      <c r="G888">
        <v>1</v>
      </c>
      <c r="H888" s="12">
        <f t="shared" si="73"/>
        <v>46295</v>
      </c>
      <c r="I888" s="9">
        <f t="shared" si="74"/>
        <v>4</v>
      </c>
      <c r="J888" s="10">
        <f t="shared" si="75"/>
        <v>18</v>
      </c>
    </row>
    <row r="889" spans="1:10" x14ac:dyDescent="0.2">
      <c r="A889" s="1">
        <v>46295.794212962966</v>
      </c>
      <c r="B889" t="s">
        <v>48</v>
      </c>
      <c r="C889" t="s">
        <v>471</v>
      </c>
      <c r="D889" t="s">
        <v>92</v>
      </c>
      <c r="E889" t="s">
        <v>59</v>
      </c>
      <c r="F889" t="s">
        <v>3</v>
      </c>
      <c r="G889">
        <v>1</v>
      </c>
      <c r="H889" s="12">
        <f t="shared" si="73"/>
        <v>46295</v>
      </c>
      <c r="I889" s="9">
        <f t="shared" si="74"/>
        <v>4</v>
      </c>
      <c r="J889" s="10">
        <f t="shared" si="75"/>
        <v>19</v>
      </c>
    </row>
    <row r="890" spans="1:10" x14ac:dyDescent="0.2">
      <c r="A890" s="1">
        <v>46295.805995370371</v>
      </c>
      <c r="B890" t="s">
        <v>4</v>
      </c>
      <c r="C890" t="s">
        <v>235</v>
      </c>
      <c r="D890" t="s">
        <v>61</v>
      </c>
      <c r="E890" t="s">
        <v>7</v>
      </c>
      <c r="F890" t="s">
        <v>3</v>
      </c>
      <c r="G890">
        <v>1</v>
      </c>
      <c r="H890" s="12">
        <f t="shared" si="73"/>
        <v>46295</v>
      </c>
      <c r="I890" s="9">
        <f t="shared" si="74"/>
        <v>4</v>
      </c>
      <c r="J890" s="10">
        <f t="shared" si="75"/>
        <v>19</v>
      </c>
    </row>
    <row r="891" spans="1:10" x14ac:dyDescent="0.2">
      <c r="A891" s="1">
        <v>46295.806018518517</v>
      </c>
      <c r="B891" t="s">
        <v>11</v>
      </c>
      <c r="C891" t="s">
        <v>235</v>
      </c>
      <c r="D891" t="s">
        <v>61</v>
      </c>
      <c r="E891" t="s">
        <v>7</v>
      </c>
      <c r="F891" t="s">
        <v>3</v>
      </c>
      <c r="G891">
        <v>1</v>
      </c>
      <c r="H891" s="12">
        <f t="shared" si="73"/>
        <v>46295</v>
      </c>
      <c r="I891" s="9">
        <f t="shared" si="74"/>
        <v>4</v>
      </c>
      <c r="J891" s="10">
        <f t="shared" si="75"/>
        <v>19</v>
      </c>
    </row>
    <row r="892" spans="1:10" x14ac:dyDescent="0.2">
      <c r="A892" s="1">
        <v>46295.813368055555</v>
      </c>
      <c r="B892" t="s">
        <v>8</v>
      </c>
      <c r="C892" t="s">
        <v>83</v>
      </c>
      <c r="D892" t="s">
        <v>26</v>
      </c>
      <c r="E892" t="s">
        <v>7</v>
      </c>
      <c r="F892" t="s">
        <v>3</v>
      </c>
      <c r="G892">
        <v>1</v>
      </c>
      <c r="H892" s="12">
        <f t="shared" si="73"/>
        <v>46295</v>
      </c>
      <c r="I892" s="9">
        <f t="shared" si="74"/>
        <v>4</v>
      </c>
      <c r="J892" s="10">
        <f t="shared" si="75"/>
        <v>19</v>
      </c>
    </row>
    <row r="893" spans="1:10" x14ac:dyDescent="0.2">
      <c r="A893" s="1">
        <v>46295.814097222225</v>
      </c>
      <c r="B893" t="s">
        <v>4</v>
      </c>
      <c r="C893" t="s">
        <v>79</v>
      </c>
      <c r="D893" t="s">
        <v>26</v>
      </c>
      <c r="E893" t="s">
        <v>7</v>
      </c>
      <c r="F893" t="s">
        <v>3</v>
      </c>
      <c r="G893">
        <v>1</v>
      </c>
      <c r="H893" s="12">
        <f t="shared" si="73"/>
        <v>46295</v>
      </c>
      <c r="I893" s="9">
        <f t="shared" si="74"/>
        <v>4</v>
      </c>
      <c r="J893" s="10">
        <f t="shared" si="75"/>
        <v>19</v>
      </c>
    </row>
    <row r="894" spans="1:10" x14ac:dyDescent="0.2">
      <c r="A894" s="1">
        <v>46295.820879629631</v>
      </c>
      <c r="B894" t="s">
        <v>8</v>
      </c>
      <c r="C894" t="s">
        <v>140</v>
      </c>
      <c r="D894" t="s">
        <v>33</v>
      </c>
      <c r="E894" t="s">
        <v>7</v>
      </c>
      <c r="F894" t="s">
        <v>3</v>
      </c>
      <c r="G894">
        <v>1</v>
      </c>
      <c r="H894" s="12">
        <f t="shared" si="73"/>
        <v>46295</v>
      </c>
      <c r="I894" s="9">
        <f t="shared" si="74"/>
        <v>4</v>
      </c>
      <c r="J894" s="10">
        <f t="shared" si="75"/>
        <v>19</v>
      </c>
    </row>
    <row r="895" spans="1:10" x14ac:dyDescent="0.2">
      <c r="A895" s="1">
        <v>46295.843668981484</v>
      </c>
      <c r="B895" t="s">
        <v>57</v>
      </c>
      <c r="C895" t="s">
        <v>497</v>
      </c>
      <c r="D895" t="s">
        <v>387</v>
      </c>
      <c r="E895" t="s">
        <v>388</v>
      </c>
      <c r="F895" t="s">
        <v>3</v>
      </c>
      <c r="G895">
        <v>1</v>
      </c>
      <c r="H895" s="12">
        <f t="shared" si="73"/>
        <v>46295</v>
      </c>
      <c r="I895" s="9">
        <f t="shared" si="74"/>
        <v>4</v>
      </c>
      <c r="J895" s="10">
        <f t="shared" si="75"/>
        <v>20</v>
      </c>
    </row>
    <row r="896" spans="1:10" x14ac:dyDescent="0.2">
      <c r="A896" s="1">
        <v>46295.844421296293</v>
      </c>
      <c r="B896" t="s">
        <v>4</v>
      </c>
      <c r="C896" t="s">
        <v>497</v>
      </c>
      <c r="D896" t="s">
        <v>387</v>
      </c>
      <c r="E896" t="s">
        <v>388</v>
      </c>
      <c r="F896" t="s">
        <v>3</v>
      </c>
      <c r="G896">
        <v>1</v>
      </c>
      <c r="H896" s="12">
        <f t="shared" si="73"/>
        <v>46295</v>
      </c>
      <c r="I896" s="9">
        <f t="shared" si="74"/>
        <v>4</v>
      </c>
      <c r="J896" s="10">
        <f t="shared" si="75"/>
        <v>20</v>
      </c>
    </row>
    <row r="897" spans="1:10" x14ac:dyDescent="0.2">
      <c r="A897" s="1">
        <v>46295.844571759262</v>
      </c>
      <c r="B897" t="s">
        <v>8</v>
      </c>
      <c r="C897" t="s">
        <v>497</v>
      </c>
      <c r="D897" t="s">
        <v>387</v>
      </c>
      <c r="E897" t="s">
        <v>388</v>
      </c>
      <c r="F897" t="s">
        <v>3</v>
      </c>
      <c r="G897">
        <v>1</v>
      </c>
      <c r="H897" s="12">
        <f t="shared" si="73"/>
        <v>46295</v>
      </c>
      <c r="I897" s="9">
        <f t="shared" si="74"/>
        <v>4</v>
      </c>
      <c r="J897" s="10">
        <f t="shared" si="75"/>
        <v>20</v>
      </c>
    </row>
    <row r="898" spans="1:10" x14ac:dyDescent="0.2">
      <c r="A898" s="1">
        <v>46295.851550925923</v>
      </c>
      <c r="B898" t="s">
        <v>8</v>
      </c>
      <c r="C898" t="s">
        <v>310</v>
      </c>
      <c r="D898" t="s">
        <v>61</v>
      </c>
      <c r="E898" t="s">
        <v>7</v>
      </c>
      <c r="F898" t="s">
        <v>3</v>
      </c>
      <c r="G898">
        <v>1</v>
      </c>
      <c r="H898" s="12">
        <f t="shared" si="73"/>
        <v>46295</v>
      </c>
      <c r="I898" s="9">
        <f t="shared" si="74"/>
        <v>4</v>
      </c>
      <c r="J898" s="10">
        <f t="shared" si="75"/>
        <v>20</v>
      </c>
    </row>
    <row r="899" spans="1:10" x14ac:dyDescent="0.2">
      <c r="A899" s="1">
        <v>46295.857557870368</v>
      </c>
      <c r="B899" t="s">
        <v>8</v>
      </c>
      <c r="C899" t="s">
        <v>28</v>
      </c>
      <c r="D899" t="s">
        <v>29</v>
      </c>
      <c r="E899" t="s">
        <v>30</v>
      </c>
      <c r="F899" t="s">
        <v>3</v>
      </c>
      <c r="G899">
        <v>1</v>
      </c>
      <c r="H899" s="12">
        <f t="shared" si="73"/>
        <v>46295</v>
      </c>
      <c r="I899" s="9">
        <f t="shared" si="74"/>
        <v>4</v>
      </c>
      <c r="J899" s="10">
        <f t="shared" si="75"/>
        <v>20</v>
      </c>
    </row>
    <row r="900" spans="1:10" x14ac:dyDescent="0.2">
      <c r="A900" s="1">
        <v>46295.865185185183</v>
      </c>
      <c r="B900" t="s">
        <v>8</v>
      </c>
      <c r="C900" t="s">
        <v>350</v>
      </c>
      <c r="D900" t="s">
        <v>6</v>
      </c>
      <c r="E900" t="s">
        <v>7</v>
      </c>
      <c r="F900" t="s">
        <v>3</v>
      </c>
      <c r="G900">
        <v>1</v>
      </c>
      <c r="H900" s="12">
        <f t="shared" si="73"/>
        <v>46295</v>
      </c>
      <c r="I900" s="9">
        <f t="shared" si="74"/>
        <v>4</v>
      </c>
      <c r="J900" s="10">
        <f t="shared" si="75"/>
        <v>20</v>
      </c>
    </row>
    <row r="901" spans="1:10" x14ac:dyDescent="0.2">
      <c r="A901" s="1">
        <v>46295.878101851849</v>
      </c>
      <c r="B901" t="s">
        <v>4</v>
      </c>
      <c r="C901" t="s">
        <v>526</v>
      </c>
      <c r="D901" t="s">
        <v>110</v>
      </c>
      <c r="E901" t="s">
        <v>39</v>
      </c>
      <c r="F901" t="s">
        <v>3</v>
      </c>
      <c r="G901">
        <v>1</v>
      </c>
      <c r="H901" s="12">
        <f t="shared" si="73"/>
        <v>46295</v>
      </c>
      <c r="I901" s="9">
        <f t="shared" si="74"/>
        <v>4</v>
      </c>
      <c r="J901" s="10">
        <f t="shared" si="75"/>
        <v>21</v>
      </c>
    </row>
    <row r="902" spans="1:10" x14ac:dyDescent="0.2">
      <c r="A902" s="1">
        <v>46295.8825462963</v>
      </c>
      <c r="B902" t="s">
        <v>8</v>
      </c>
      <c r="C902" t="s">
        <v>527</v>
      </c>
      <c r="D902" t="s">
        <v>26</v>
      </c>
      <c r="E902" t="s">
        <v>7</v>
      </c>
      <c r="F902" t="s">
        <v>3</v>
      </c>
      <c r="G902">
        <v>1</v>
      </c>
      <c r="H902" s="12">
        <f t="shared" si="73"/>
        <v>46295</v>
      </c>
      <c r="I902" s="9">
        <f t="shared" si="74"/>
        <v>4</v>
      </c>
      <c r="J902" s="10">
        <f t="shared" si="75"/>
        <v>21</v>
      </c>
    </row>
    <row r="903" spans="1:10" x14ac:dyDescent="0.2">
      <c r="A903" s="1">
        <v>46295.888055555559</v>
      </c>
      <c r="B903" t="s">
        <v>8</v>
      </c>
      <c r="C903" t="s">
        <v>90</v>
      </c>
      <c r="D903" t="s">
        <v>249</v>
      </c>
      <c r="E903" t="s">
        <v>7</v>
      </c>
      <c r="F903" t="s">
        <v>3</v>
      </c>
      <c r="G903">
        <v>1</v>
      </c>
      <c r="H903" s="12">
        <f t="shared" si="73"/>
        <v>46295</v>
      </c>
      <c r="I903" s="9">
        <f t="shared" si="74"/>
        <v>4</v>
      </c>
      <c r="J903" s="10">
        <f t="shared" si="75"/>
        <v>21</v>
      </c>
    </row>
    <row r="904" spans="1:10" x14ac:dyDescent="0.2">
      <c r="A904" s="1">
        <v>46295.896898148145</v>
      </c>
      <c r="B904" t="s">
        <v>4</v>
      </c>
      <c r="C904" t="s">
        <v>251</v>
      </c>
      <c r="D904" t="s">
        <v>82</v>
      </c>
      <c r="E904" t="s">
        <v>72</v>
      </c>
      <c r="F904" t="s">
        <v>3</v>
      </c>
      <c r="G904">
        <v>1</v>
      </c>
      <c r="H904" s="12">
        <f t="shared" si="73"/>
        <v>46295</v>
      </c>
      <c r="I904" s="9">
        <f t="shared" si="74"/>
        <v>4</v>
      </c>
      <c r="J904" s="10">
        <f t="shared" si="75"/>
        <v>21</v>
      </c>
    </row>
    <row r="905" spans="1:10" x14ac:dyDescent="0.2">
      <c r="A905" s="1">
        <v>46295.897696759261</v>
      </c>
      <c r="B905" t="s">
        <v>8</v>
      </c>
      <c r="C905" t="s">
        <v>32</v>
      </c>
      <c r="D905" t="s">
        <v>33</v>
      </c>
      <c r="E905" t="s">
        <v>7</v>
      </c>
      <c r="F905" t="s">
        <v>3</v>
      </c>
      <c r="G905">
        <v>1</v>
      </c>
      <c r="H905" s="12">
        <f t="shared" si="73"/>
        <v>46295</v>
      </c>
      <c r="I905" s="9">
        <f t="shared" si="74"/>
        <v>4</v>
      </c>
      <c r="J905" s="10">
        <f t="shared" si="75"/>
        <v>21</v>
      </c>
    </row>
    <row r="906" spans="1:10" x14ac:dyDescent="0.2">
      <c r="A906" s="1">
        <v>46295.908564814818</v>
      </c>
      <c r="B906" t="s">
        <v>8</v>
      </c>
      <c r="C906" t="s">
        <v>235</v>
      </c>
      <c r="D906" t="s">
        <v>61</v>
      </c>
      <c r="E906" t="s">
        <v>7</v>
      </c>
      <c r="F906" t="s">
        <v>3</v>
      </c>
      <c r="G906">
        <v>1</v>
      </c>
      <c r="H906" s="12">
        <f t="shared" si="73"/>
        <v>46295</v>
      </c>
      <c r="I906" s="9">
        <f t="shared" si="74"/>
        <v>4</v>
      </c>
      <c r="J906" s="10">
        <f t="shared" si="75"/>
        <v>21</v>
      </c>
    </row>
    <row r="907" spans="1:10" x14ac:dyDescent="0.2">
      <c r="A907" s="1">
        <v>46295.920451388891</v>
      </c>
      <c r="B907" t="s">
        <v>4</v>
      </c>
      <c r="C907" t="s">
        <v>528</v>
      </c>
      <c r="D907" t="s">
        <v>26</v>
      </c>
      <c r="E907" t="s">
        <v>7</v>
      </c>
      <c r="F907" t="s">
        <v>3</v>
      </c>
      <c r="G907">
        <v>1</v>
      </c>
      <c r="H907" s="12">
        <f t="shared" si="73"/>
        <v>46295</v>
      </c>
      <c r="I907" s="9">
        <f t="shared" si="74"/>
        <v>4</v>
      </c>
      <c r="J907" s="10">
        <f t="shared" si="75"/>
        <v>22</v>
      </c>
    </row>
    <row r="908" spans="1:10" x14ac:dyDescent="0.2">
      <c r="A908" s="1">
        <v>46295.926990740743</v>
      </c>
      <c r="B908" t="s">
        <v>11</v>
      </c>
      <c r="C908" t="s">
        <v>528</v>
      </c>
      <c r="D908" t="s">
        <v>26</v>
      </c>
      <c r="E908" t="s">
        <v>7</v>
      </c>
      <c r="F908" t="s">
        <v>3</v>
      </c>
      <c r="G908">
        <v>1</v>
      </c>
      <c r="H908" s="12">
        <f t="shared" si="73"/>
        <v>46295</v>
      </c>
      <c r="I908" s="9">
        <f t="shared" si="74"/>
        <v>4</v>
      </c>
      <c r="J908" s="10">
        <f t="shared" si="75"/>
        <v>22</v>
      </c>
    </row>
    <row r="909" spans="1:10" x14ac:dyDescent="0.2">
      <c r="A909" s="1">
        <v>46295.928159722222</v>
      </c>
      <c r="B909" t="s">
        <v>485</v>
      </c>
      <c r="C909" t="s">
        <v>528</v>
      </c>
      <c r="D909" t="s">
        <v>26</v>
      </c>
      <c r="E909" t="s">
        <v>7</v>
      </c>
      <c r="F909" t="s">
        <v>3</v>
      </c>
      <c r="G909">
        <v>1</v>
      </c>
      <c r="H909" s="12">
        <f t="shared" si="73"/>
        <v>46295</v>
      </c>
      <c r="I909" s="9">
        <f t="shared" si="74"/>
        <v>4</v>
      </c>
      <c r="J909" s="10">
        <f t="shared" si="75"/>
        <v>22</v>
      </c>
    </row>
    <row r="910" spans="1:10" x14ac:dyDescent="0.2">
      <c r="A910" s="1">
        <v>46295.930358796293</v>
      </c>
      <c r="B910" t="s">
        <v>8</v>
      </c>
      <c r="C910" t="s">
        <v>528</v>
      </c>
      <c r="D910" t="s">
        <v>26</v>
      </c>
      <c r="E910" t="s">
        <v>7</v>
      </c>
      <c r="F910" t="s">
        <v>3</v>
      </c>
      <c r="G910">
        <v>1</v>
      </c>
      <c r="H910" s="12">
        <f t="shared" si="73"/>
        <v>46295</v>
      </c>
      <c r="I910" s="9">
        <f t="shared" si="74"/>
        <v>4</v>
      </c>
      <c r="J910" s="10">
        <f t="shared" si="75"/>
        <v>22</v>
      </c>
    </row>
    <row r="911" spans="1:10" x14ac:dyDescent="0.2">
      <c r="A911" s="1">
        <v>46296.033946759257</v>
      </c>
      <c r="B911" t="s">
        <v>19</v>
      </c>
      <c r="C911" t="s">
        <v>529</v>
      </c>
      <c r="D911" t="s">
        <v>34</v>
      </c>
      <c r="E911" t="s">
        <v>30</v>
      </c>
      <c r="F911" t="s">
        <v>3</v>
      </c>
      <c r="G911">
        <v>1</v>
      </c>
      <c r="H911" s="12">
        <f t="shared" si="73"/>
        <v>46296</v>
      </c>
      <c r="I911" s="9">
        <f t="shared" si="74"/>
        <v>5</v>
      </c>
      <c r="J911" s="10">
        <f t="shared" si="75"/>
        <v>0</v>
      </c>
    </row>
    <row r="912" spans="1:10" x14ac:dyDescent="0.2">
      <c r="A912" s="1">
        <v>46296.04892361111</v>
      </c>
      <c r="B912" t="s">
        <v>4</v>
      </c>
      <c r="C912" t="s">
        <v>530</v>
      </c>
      <c r="D912" t="s">
        <v>1</v>
      </c>
      <c r="E912" t="s">
        <v>2</v>
      </c>
      <c r="F912" t="s">
        <v>3</v>
      </c>
      <c r="G912">
        <v>1</v>
      </c>
      <c r="H912" s="12">
        <f t="shared" si="73"/>
        <v>46296</v>
      </c>
      <c r="I912" s="9">
        <f t="shared" si="74"/>
        <v>5</v>
      </c>
      <c r="J912" s="10">
        <f t="shared" si="75"/>
        <v>1</v>
      </c>
    </row>
    <row r="913" spans="1:10" x14ac:dyDescent="0.2">
      <c r="A913" s="1">
        <v>46296.049305555556</v>
      </c>
      <c r="B913" t="s">
        <v>0</v>
      </c>
      <c r="C913" t="s">
        <v>530</v>
      </c>
      <c r="D913" t="s">
        <v>1</v>
      </c>
      <c r="E913" t="s">
        <v>2</v>
      </c>
      <c r="F913" t="s">
        <v>3</v>
      </c>
      <c r="G913">
        <v>1</v>
      </c>
      <c r="H913" s="12">
        <f t="shared" si="73"/>
        <v>46296</v>
      </c>
      <c r="I913" s="9">
        <f t="shared" si="74"/>
        <v>5</v>
      </c>
      <c r="J913" s="10">
        <f t="shared" si="75"/>
        <v>1</v>
      </c>
    </row>
    <row r="914" spans="1:10" x14ac:dyDescent="0.2">
      <c r="A914" s="1">
        <v>46296.049328703702</v>
      </c>
      <c r="B914" t="s">
        <v>101</v>
      </c>
      <c r="C914" t="s">
        <v>530</v>
      </c>
      <c r="D914" t="s">
        <v>1</v>
      </c>
      <c r="E914" t="s">
        <v>2</v>
      </c>
      <c r="F914" t="s">
        <v>3</v>
      </c>
      <c r="G914">
        <v>1</v>
      </c>
      <c r="H914" s="12">
        <f t="shared" si="73"/>
        <v>46296</v>
      </c>
      <c r="I914" s="9">
        <f t="shared" si="74"/>
        <v>5</v>
      </c>
      <c r="J914" s="10">
        <f t="shared" si="75"/>
        <v>1</v>
      </c>
    </row>
    <row r="915" spans="1:10" x14ac:dyDescent="0.2">
      <c r="A915" s="1">
        <v>46296.049340277779</v>
      </c>
      <c r="B915" t="s">
        <v>19</v>
      </c>
      <c r="C915" t="s">
        <v>530</v>
      </c>
      <c r="D915" t="s">
        <v>1</v>
      </c>
      <c r="E915" t="s">
        <v>2</v>
      </c>
      <c r="F915" t="s">
        <v>3</v>
      </c>
      <c r="G915">
        <v>1</v>
      </c>
      <c r="H915" s="12">
        <f t="shared" si="73"/>
        <v>46296</v>
      </c>
      <c r="I915" s="9">
        <f t="shared" si="74"/>
        <v>5</v>
      </c>
      <c r="J915" s="10">
        <f t="shared" si="75"/>
        <v>1</v>
      </c>
    </row>
    <row r="916" spans="1:10" x14ac:dyDescent="0.2">
      <c r="A916" s="1">
        <v>46296.049351851849</v>
      </c>
      <c r="B916" t="s">
        <v>52</v>
      </c>
      <c r="C916" t="s">
        <v>530</v>
      </c>
      <c r="D916" t="s">
        <v>1</v>
      </c>
      <c r="E916" t="s">
        <v>2</v>
      </c>
      <c r="F916" t="s">
        <v>3</v>
      </c>
      <c r="G916">
        <v>1</v>
      </c>
      <c r="H916" s="12">
        <f t="shared" ref="H916:H930" si="76">INT(A916)</f>
        <v>46296</v>
      </c>
      <c r="I916" s="9">
        <f t="shared" ref="I916:I930" si="77">WEEKDAY(A916)</f>
        <v>5</v>
      </c>
      <c r="J916" s="10">
        <f t="shared" ref="J916:J930" si="78">HOUR(A916)</f>
        <v>1</v>
      </c>
    </row>
    <row r="917" spans="1:10" x14ac:dyDescent="0.2">
      <c r="A917" s="1">
        <v>46296.049398148149</v>
      </c>
      <c r="B917" t="s">
        <v>56</v>
      </c>
      <c r="C917" t="s">
        <v>530</v>
      </c>
      <c r="D917" t="s">
        <v>1</v>
      </c>
      <c r="E917" t="s">
        <v>2</v>
      </c>
      <c r="F917" t="s">
        <v>3</v>
      </c>
      <c r="G917">
        <v>1</v>
      </c>
      <c r="H917" s="12">
        <f t="shared" si="76"/>
        <v>46296</v>
      </c>
      <c r="I917" s="9">
        <f t="shared" si="77"/>
        <v>5</v>
      </c>
      <c r="J917" s="10">
        <f t="shared" si="78"/>
        <v>1</v>
      </c>
    </row>
    <row r="918" spans="1:10" x14ac:dyDescent="0.2">
      <c r="A918" s="1">
        <v>46296.049409722225</v>
      </c>
      <c r="B918" t="s">
        <v>48</v>
      </c>
      <c r="C918" t="s">
        <v>530</v>
      </c>
      <c r="D918" t="s">
        <v>1</v>
      </c>
      <c r="E918" t="s">
        <v>2</v>
      </c>
      <c r="F918" t="s">
        <v>3</v>
      </c>
      <c r="G918">
        <v>1</v>
      </c>
      <c r="H918" s="12">
        <f t="shared" si="76"/>
        <v>46296</v>
      </c>
      <c r="I918" s="9">
        <f t="shared" si="77"/>
        <v>5</v>
      </c>
      <c r="J918" s="10">
        <f t="shared" si="78"/>
        <v>1</v>
      </c>
    </row>
    <row r="919" spans="1:10" x14ac:dyDescent="0.2">
      <c r="A919" s="1">
        <v>46296.049432870372</v>
      </c>
      <c r="B919" t="s">
        <v>12</v>
      </c>
      <c r="C919" t="s">
        <v>530</v>
      </c>
      <c r="D919" t="s">
        <v>1</v>
      </c>
      <c r="E919" t="s">
        <v>2</v>
      </c>
      <c r="F919" t="s">
        <v>3</v>
      </c>
      <c r="G919">
        <v>1</v>
      </c>
      <c r="H919" s="12">
        <f t="shared" si="76"/>
        <v>46296</v>
      </c>
      <c r="I919" s="9">
        <f t="shared" si="77"/>
        <v>5</v>
      </c>
      <c r="J919" s="10">
        <f t="shared" si="78"/>
        <v>1</v>
      </c>
    </row>
    <row r="920" spans="1:10" x14ac:dyDescent="0.2">
      <c r="A920" s="1">
        <v>46296.049467592595</v>
      </c>
      <c r="B920" t="s">
        <v>51</v>
      </c>
      <c r="C920" t="s">
        <v>530</v>
      </c>
      <c r="D920" t="s">
        <v>1</v>
      </c>
      <c r="E920" t="s">
        <v>2</v>
      </c>
      <c r="F920" t="s">
        <v>3</v>
      </c>
      <c r="G920">
        <v>1</v>
      </c>
      <c r="H920" s="12">
        <f t="shared" si="76"/>
        <v>46296</v>
      </c>
      <c r="I920" s="9">
        <f t="shared" si="77"/>
        <v>5</v>
      </c>
      <c r="J920" s="10">
        <f t="shared" si="78"/>
        <v>1</v>
      </c>
    </row>
    <row r="921" spans="1:10" x14ac:dyDescent="0.2">
      <c r="A921" s="1">
        <v>46296.049479166664</v>
      </c>
      <c r="B921" t="s">
        <v>74</v>
      </c>
      <c r="C921" t="s">
        <v>530</v>
      </c>
      <c r="D921" t="s">
        <v>1</v>
      </c>
      <c r="E921" t="s">
        <v>2</v>
      </c>
      <c r="F921" t="s">
        <v>3</v>
      </c>
      <c r="G921">
        <v>1</v>
      </c>
      <c r="H921" s="12">
        <f t="shared" si="76"/>
        <v>46296</v>
      </c>
      <c r="I921" s="9">
        <f t="shared" si="77"/>
        <v>5</v>
      </c>
      <c r="J921" s="10">
        <f t="shared" si="78"/>
        <v>1</v>
      </c>
    </row>
    <row r="922" spans="1:10" x14ac:dyDescent="0.2">
      <c r="A922" s="1">
        <v>46296.089722222219</v>
      </c>
      <c r="B922" t="s">
        <v>51</v>
      </c>
      <c r="C922" t="s">
        <v>531</v>
      </c>
      <c r="D922" t="s">
        <v>125</v>
      </c>
      <c r="E922" s="33" t="s">
        <v>345</v>
      </c>
      <c r="F922" t="s">
        <v>125</v>
      </c>
      <c r="G922">
        <v>1</v>
      </c>
      <c r="H922" s="12">
        <f t="shared" si="76"/>
        <v>46296</v>
      </c>
      <c r="I922" s="9">
        <f t="shared" si="77"/>
        <v>5</v>
      </c>
      <c r="J922" s="10">
        <f t="shared" si="78"/>
        <v>2</v>
      </c>
    </row>
    <row r="923" spans="1:10" x14ac:dyDescent="0.2">
      <c r="A923" s="1">
        <v>46296.157129629632</v>
      </c>
      <c r="B923" t="s">
        <v>8</v>
      </c>
      <c r="C923" t="s">
        <v>532</v>
      </c>
      <c r="D923" t="s">
        <v>63</v>
      </c>
      <c r="E923" t="s">
        <v>2</v>
      </c>
      <c r="F923" t="s">
        <v>3</v>
      </c>
      <c r="G923">
        <v>1</v>
      </c>
      <c r="H923" s="12">
        <f t="shared" si="76"/>
        <v>46296</v>
      </c>
      <c r="I923" s="9">
        <f t="shared" si="77"/>
        <v>5</v>
      </c>
      <c r="J923" s="10">
        <f t="shared" si="78"/>
        <v>3</v>
      </c>
    </row>
    <row r="924" spans="1:10" x14ac:dyDescent="0.2">
      <c r="A924" s="1">
        <v>46296.236354166664</v>
      </c>
      <c r="B924" t="s">
        <v>8</v>
      </c>
      <c r="C924" t="s">
        <v>497</v>
      </c>
      <c r="D924" t="s">
        <v>387</v>
      </c>
      <c r="E924" t="s">
        <v>388</v>
      </c>
      <c r="F924" t="s">
        <v>3</v>
      </c>
      <c r="G924">
        <v>1</v>
      </c>
      <c r="H924" s="12">
        <f t="shared" si="76"/>
        <v>46296</v>
      </c>
      <c r="I924" s="9">
        <f t="shared" si="77"/>
        <v>5</v>
      </c>
      <c r="J924" s="10">
        <f t="shared" si="78"/>
        <v>5</v>
      </c>
    </row>
    <row r="925" spans="1:10" x14ac:dyDescent="0.2">
      <c r="A925" s="1">
        <v>46296.300243055557</v>
      </c>
      <c r="B925" t="s">
        <v>14</v>
      </c>
      <c r="C925" t="s">
        <v>533</v>
      </c>
      <c r="D925" t="s">
        <v>6</v>
      </c>
      <c r="E925" t="s">
        <v>7</v>
      </c>
      <c r="F925" t="s">
        <v>3</v>
      </c>
      <c r="G925">
        <v>1</v>
      </c>
      <c r="H925" s="12">
        <f t="shared" si="76"/>
        <v>46296</v>
      </c>
      <c r="I925" s="9">
        <f t="shared" si="77"/>
        <v>5</v>
      </c>
      <c r="J925" s="10">
        <f t="shared" si="78"/>
        <v>7</v>
      </c>
    </row>
    <row r="926" spans="1:10" x14ac:dyDescent="0.2">
      <c r="A926" s="1">
        <v>46296.30027777778</v>
      </c>
      <c r="B926" t="s">
        <v>108</v>
      </c>
      <c r="C926" t="s">
        <v>533</v>
      </c>
      <c r="D926" t="s">
        <v>6</v>
      </c>
      <c r="E926" t="s">
        <v>7</v>
      </c>
      <c r="F926" t="s">
        <v>3</v>
      </c>
      <c r="G926">
        <v>1</v>
      </c>
      <c r="H926" s="12">
        <f t="shared" si="76"/>
        <v>46296</v>
      </c>
      <c r="I926" s="9">
        <f t="shared" si="77"/>
        <v>5</v>
      </c>
      <c r="J926" s="10">
        <f t="shared" si="78"/>
        <v>7</v>
      </c>
    </row>
    <row r="927" spans="1:10" x14ac:dyDescent="0.2">
      <c r="A927" s="1">
        <v>46296.305937500001</v>
      </c>
      <c r="B927" t="s">
        <v>0</v>
      </c>
      <c r="C927" t="s">
        <v>534</v>
      </c>
      <c r="D927" t="s">
        <v>88</v>
      </c>
      <c r="E927" t="s">
        <v>39</v>
      </c>
      <c r="F927" t="s">
        <v>3</v>
      </c>
      <c r="G927">
        <v>1</v>
      </c>
      <c r="H927" s="12">
        <f t="shared" si="76"/>
        <v>46296</v>
      </c>
      <c r="I927" s="9">
        <f t="shared" si="77"/>
        <v>5</v>
      </c>
      <c r="J927" s="10">
        <f t="shared" si="78"/>
        <v>7</v>
      </c>
    </row>
    <row r="928" spans="1:10" x14ac:dyDescent="0.2">
      <c r="A928" s="1">
        <v>46296.305937500001</v>
      </c>
      <c r="B928" t="s">
        <v>4</v>
      </c>
      <c r="C928" t="s">
        <v>534</v>
      </c>
      <c r="D928" t="s">
        <v>88</v>
      </c>
      <c r="E928" t="s">
        <v>39</v>
      </c>
      <c r="F928" t="s">
        <v>3</v>
      </c>
      <c r="G928">
        <v>1</v>
      </c>
      <c r="H928" s="12">
        <f t="shared" si="76"/>
        <v>46296</v>
      </c>
      <c r="I928" s="9">
        <f t="shared" si="77"/>
        <v>5</v>
      </c>
      <c r="J928" s="10">
        <f t="shared" si="78"/>
        <v>7</v>
      </c>
    </row>
    <row r="929" spans="1:10" x14ac:dyDescent="0.2">
      <c r="A929" s="1">
        <v>46296.306284722225</v>
      </c>
      <c r="B929" t="s">
        <v>9</v>
      </c>
      <c r="C929" t="s">
        <v>322</v>
      </c>
      <c r="D929" t="s">
        <v>33</v>
      </c>
      <c r="E929" t="s">
        <v>7</v>
      </c>
      <c r="F929" t="s">
        <v>3</v>
      </c>
      <c r="G929">
        <v>1</v>
      </c>
      <c r="H929" s="12">
        <f t="shared" si="76"/>
        <v>46296</v>
      </c>
      <c r="I929" s="9">
        <f t="shared" si="77"/>
        <v>5</v>
      </c>
      <c r="J929" s="10">
        <f t="shared" si="78"/>
        <v>7</v>
      </c>
    </row>
    <row r="930" spans="1:10" x14ac:dyDescent="0.2">
      <c r="A930" s="1">
        <v>46296.308692129627</v>
      </c>
      <c r="B930" t="s">
        <v>9</v>
      </c>
      <c r="C930" t="s">
        <v>5</v>
      </c>
      <c r="D930" t="s">
        <v>129</v>
      </c>
      <c r="E930" t="s">
        <v>7</v>
      </c>
      <c r="F930" t="s">
        <v>3</v>
      </c>
      <c r="G930">
        <v>1</v>
      </c>
      <c r="H930" s="12">
        <f t="shared" si="76"/>
        <v>46296</v>
      </c>
      <c r="I930" s="9">
        <f t="shared" si="77"/>
        <v>5</v>
      </c>
      <c r="J930" s="10">
        <f t="shared" si="78"/>
        <v>7</v>
      </c>
    </row>
    <row r="931" spans="1:10" x14ac:dyDescent="0.2">
      <c r="A931" s="1">
        <v>46296.313576388886</v>
      </c>
      <c r="B931" t="s">
        <v>77</v>
      </c>
      <c r="C931" t="s">
        <v>322</v>
      </c>
      <c r="D931" t="s">
        <v>33</v>
      </c>
      <c r="E931" t="s">
        <v>7</v>
      </c>
      <c r="F931" t="s">
        <v>3</v>
      </c>
      <c r="G931">
        <v>1</v>
      </c>
      <c r="H931" s="12">
        <f t="shared" ref="H931:H994" si="79">INT(A931)</f>
        <v>46296</v>
      </c>
      <c r="I931" s="9">
        <f t="shared" ref="I931:I994" si="80">WEEKDAY(A931)</f>
        <v>5</v>
      </c>
      <c r="J931" s="10">
        <f t="shared" ref="J931:J994" si="81">HOUR(A931)</f>
        <v>7</v>
      </c>
    </row>
    <row r="932" spans="1:10" x14ac:dyDescent="0.2">
      <c r="A932" s="1">
        <v>46296.314432870371</v>
      </c>
      <c r="B932" t="s">
        <v>9</v>
      </c>
      <c r="C932" t="s">
        <v>157</v>
      </c>
      <c r="D932" t="s">
        <v>6</v>
      </c>
      <c r="E932" t="s">
        <v>7</v>
      </c>
      <c r="F932" t="s">
        <v>3</v>
      </c>
      <c r="G932">
        <v>1</v>
      </c>
      <c r="H932" s="12">
        <f t="shared" si="79"/>
        <v>46296</v>
      </c>
      <c r="I932" s="9">
        <f t="shared" si="80"/>
        <v>5</v>
      </c>
      <c r="J932" s="10">
        <f t="shared" si="81"/>
        <v>7</v>
      </c>
    </row>
    <row r="933" spans="1:10" x14ac:dyDescent="0.2">
      <c r="A933" s="1">
        <v>46296.314733796295</v>
      </c>
      <c r="B933" t="s">
        <v>57</v>
      </c>
      <c r="C933" t="s">
        <v>322</v>
      </c>
      <c r="D933" t="s">
        <v>33</v>
      </c>
      <c r="E933" t="s">
        <v>7</v>
      </c>
      <c r="F933" t="s">
        <v>3</v>
      </c>
      <c r="G933">
        <v>1</v>
      </c>
      <c r="H933" s="12">
        <f t="shared" si="79"/>
        <v>46296</v>
      </c>
      <c r="I933" s="9">
        <f t="shared" si="80"/>
        <v>5</v>
      </c>
      <c r="J933" s="10">
        <f t="shared" si="81"/>
        <v>7</v>
      </c>
    </row>
    <row r="934" spans="1:10" x14ac:dyDescent="0.2">
      <c r="A934" s="1">
        <v>46296.314942129633</v>
      </c>
      <c r="B934" t="s">
        <v>70</v>
      </c>
      <c r="C934" t="s">
        <v>322</v>
      </c>
      <c r="D934" t="s">
        <v>33</v>
      </c>
      <c r="E934" t="s">
        <v>7</v>
      </c>
      <c r="F934" t="s">
        <v>3</v>
      </c>
      <c r="G934">
        <v>1</v>
      </c>
      <c r="H934" s="12">
        <f t="shared" si="79"/>
        <v>46296</v>
      </c>
      <c r="I934" s="9">
        <f t="shared" si="80"/>
        <v>5</v>
      </c>
      <c r="J934" s="10">
        <f t="shared" si="81"/>
        <v>7</v>
      </c>
    </row>
    <row r="935" spans="1:10" x14ac:dyDescent="0.2">
      <c r="A935" s="1">
        <v>46296.31523148148</v>
      </c>
      <c r="B935" t="s">
        <v>4</v>
      </c>
      <c r="C935" t="s">
        <v>322</v>
      </c>
      <c r="D935" t="s">
        <v>33</v>
      </c>
      <c r="E935" t="s">
        <v>7</v>
      </c>
      <c r="F935" t="s">
        <v>3</v>
      </c>
      <c r="G935">
        <v>1</v>
      </c>
      <c r="H935" s="12">
        <f t="shared" si="79"/>
        <v>46296</v>
      </c>
      <c r="I935" s="9">
        <f t="shared" si="80"/>
        <v>5</v>
      </c>
      <c r="J935" s="10">
        <f t="shared" si="81"/>
        <v>7</v>
      </c>
    </row>
    <row r="936" spans="1:10" x14ac:dyDescent="0.2">
      <c r="A936" s="1">
        <v>46296.31527777778</v>
      </c>
      <c r="B936" t="s">
        <v>8</v>
      </c>
      <c r="C936" t="s">
        <v>322</v>
      </c>
      <c r="D936" t="s">
        <v>33</v>
      </c>
      <c r="E936" t="s">
        <v>7</v>
      </c>
      <c r="F936" t="s">
        <v>3</v>
      </c>
      <c r="G936">
        <v>1</v>
      </c>
      <c r="H936" s="12">
        <f t="shared" si="79"/>
        <v>46296</v>
      </c>
      <c r="I936" s="9">
        <f t="shared" si="80"/>
        <v>5</v>
      </c>
      <c r="J936" s="10">
        <f t="shared" si="81"/>
        <v>7</v>
      </c>
    </row>
    <row r="937" spans="1:10" x14ac:dyDescent="0.2">
      <c r="A937" s="1">
        <v>46296.31690972222</v>
      </c>
      <c r="B937" t="s">
        <v>9</v>
      </c>
      <c r="C937" t="s">
        <v>350</v>
      </c>
      <c r="D937" t="s">
        <v>6</v>
      </c>
      <c r="E937" t="s">
        <v>7</v>
      </c>
      <c r="F937" t="s">
        <v>3</v>
      </c>
      <c r="G937">
        <v>1</v>
      </c>
      <c r="H937" s="12">
        <f t="shared" si="79"/>
        <v>46296</v>
      </c>
      <c r="I937" s="9">
        <f t="shared" si="80"/>
        <v>5</v>
      </c>
      <c r="J937" s="10">
        <f t="shared" si="81"/>
        <v>7</v>
      </c>
    </row>
    <row r="938" spans="1:10" x14ac:dyDescent="0.2">
      <c r="A938" s="1">
        <v>46296.317118055558</v>
      </c>
      <c r="B938" t="s">
        <v>14</v>
      </c>
      <c r="C938" t="s">
        <v>533</v>
      </c>
      <c r="D938" t="s">
        <v>6</v>
      </c>
      <c r="E938" t="s">
        <v>7</v>
      </c>
      <c r="F938" t="s">
        <v>3</v>
      </c>
      <c r="G938">
        <v>1</v>
      </c>
      <c r="H938" s="12">
        <f t="shared" si="79"/>
        <v>46296</v>
      </c>
      <c r="I938" s="9">
        <f t="shared" si="80"/>
        <v>5</v>
      </c>
      <c r="J938" s="10">
        <f t="shared" si="81"/>
        <v>7</v>
      </c>
    </row>
    <row r="939" spans="1:10" x14ac:dyDescent="0.2">
      <c r="A939" s="1">
        <v>46296.317939814813</v>
      </c>
      <c r="B939" t="s">
        <v>9</v>
      </c>
      <c r="C939" t="s">
        <v>127</v>
      </c>
      <c r="D939" t="s">
        <v>63</v>
      </c>
      <c r="E939" t="s">
        <v>2</v>
      </c>
      <c r="F939" t="s">
        <v>3</v>
      </c>
      <c r="G939">
        <v>1</v>
      </c>
      <c r="H939" s="12">
        <f t="shared" si="79"/>
        <v>46296</v>
      </c>
      <c r="I939" s="9">
        <f t="shared" si="80"/>
        <v>5</v>
      </c>
      <c r="J939" s="10">
        <f t="shared" si="81"/>
        <v>7</v>
      </c>
    </row>
    <row r="940" spans="1:10" x14ac:dyDescent="0.2">
      <c r="A940" s="1">
        <v>46296.318703703706</v>
      </c>
      <c r="B940" t="s">
        <v>4</v>
      </c>
      <c r="C940" t="s">
        <v>62</v>
      </c>
      <c r="D940" t="s">
        <v>63</v>
      </c>
      <c r="E940" t="s">
        <v>2</v>
      </c>
      <c r="F940" t="s">
        <v>3</v>
      </c>
      <c r="G940">
        <v>1</v>
      </c>
      <c r="H940" s="12">
        <f t="shared" si="79"/>
        <v>46296</v>
      </c>
      <c r="I940" s="9">
        <f t="shared" si="80"/>
        <v>5</v>
      </c>
      <c r="J940" s="10">
        <f t="shared" si="81"/>
        <v>7</v>
      </c>
    </row>
    <row r="941" spans="1:10" x14ac:dyDescent="0.2">
      <c r="A941" s="1">
        <v>46296.321238425924</v>
      </c>
      <c r="B941" t="s">
        <v>9</v>
      </c>
      <c r="C941" t="s">
        <v>535</v>
      </c>
      <c r="D941" t="s">
        <v>536</v>
      </c>
      <c r="E941" t="s">
        <v>377</v>
      </c>
      <c r="F941" t="s">
        <v>3</v>
      </c>
      <c r="G941">
        <v>1</v>
      </c>
      <c r="H941" s="12">
        <f t="shared" si="79"/>
        <v>46296</v>
      </c>
      <c r="I941" s="9">
        <f t="shared" si="80"/>
        <v>5</v>
      </c>
      <c r="J941" s="10">
        <f t="shared" si="81"/>
        <v>7</v>
      </c>
    </row>
    <row r="942" spans="1:10" x14ac:dyDescent="0.2">
      <c r="A942" s="1">
        <v>46296.321608796294</v>
      </c>
      <c r="B942" t="s">
        <v>4</v>
      </c>
      <c r="C942" t="s">
        <v>506</v>
      </c>
      <c r="D942" t="s">
        <v>61</v>
      </c>
      <c r="E942" t="s">
        <v>7</v>
      </c>
      <c r="F942" t="s">
        <v>3</v>
      </c>
      <c r="G942">
        <v>1</v>
      </c>
      <c r="H942" s="12">
        <f t="shared" si="79"/>
        <v>46296</v>
      </c>
      <c r="I942" s="9">
        <f t="shared" si="80"/>
        <v>5</v>
      </c>
      <c r="J942" s="10">
        <f t="shared" si="81"/>
        <v>7</v>
      </c>
    </row>
    <row r="943" spans="1:10" x14ac:dyDescent="0.2">
      <c r="A943" s="1">
        <v>46296.321967592594</v>
      </c>
      <c r="B943" t="s">
        <v>9</v>
      </c>
      <c r="C943" t="s">
        <v>537</v>
      </c>
      <c r="D943" t="s">
        <v>40</v>
      </c>
      <c r="E943" t="s">
        <v>30</v>
      </c>
      <c r="F943" t="s">
        <v>3</v>
      </c>
      <c r="G943">
        <v>1</v>
      </c>
      <c r="H943" s="12">
        <f t="shared" si="79"/>
        <v>46296</v>
      </c>
      <c r="I943" s="9">
        <f t="shared" si="80"/>
        <v>5</v>
      </c>
      <c r="J943" s="10">
        <f t="shared" si="81"/>
        <v>7</v>
      </c>
    </row>
    <row r="944" spans="1:10" x14ac:dyDescent="0.2">
      <c r="A944" s="1">
        <v>46296.323379629626</v>
      </c>
      <c r="B944" t="s">
        <v>4</v>
      </c>
      <c r="C944" t="s">
        <v>506</v>
      </c>
      <c r="D944" t="s">
        <v>61</v>
      </c>
      <c r="E944" t="s">
        <v>7</v>
      </c>
      <c r="F944" t="s">
        <v>3</v>
      </c>
      <c r="G944">
        <v>1</v>
      </c>
      <c r="H944" s="12">
        <f t="shared" si="79"/>
        <v>46296</v>
      </c>
      <c r="I944" s="9">
        <f t="shared" si="80"/>
        <v>5</v>
      </c>
      <c r="J944" s="10">
        <f t="shared" si="81"/>
        <v>7</v>
      </c>
    </row>
    <row r="945" spans="1:10" x14ac:dyDescent="0.2">
      <c r="A945" s="1">
        <v>46296.324826388889</v>
      </c>
      <c r="B945" t="s">
        <v>8</v>
      </c>
      <c r="C945" t="s">
        <v>506</v>
      </c>
      <c r="D945" t="s">
        <v>61</v>
      </c>
      <c r="E945" t="s">
        <v>7</v>
      </c>
      <c r="F945" t="s">
        <v>3</v>
      </c>
      <c r="G945">
        <v>1</v>
      </c>
      <c r="H945" s="12">
        <f t="shared" si="79"/>
        <v>46296</v>
      </c>
      <c r="I945" s="9">
        <f t="shared" si="80"/>
        <v>5</v>
      </c>
      <c r="J945" s="10">
        <f t="shared" si="81"/>
        <v>7</v>
      </c>
    </row>
    <row r="946" spans="1:10" x14ac:dyDescent="0.2">
      <c r="A946" s="1">
        <v>46296.325902777775</v>
      </c>
      <c r="B946" t="s">
        <v>13</v>
      </c>
      <c r="C946" t="s">
        <v>232</v>
      </c>
      <c r="D946" t="s">
        <v>6</v>
      </c>
      <c r="E946" t="s">
        <v>7</v>
      </c>
      <c r="F946" t="s">
        <v>3</v>
      </c>
      <c r="G946">
        <v>1</v>
      </c>
      <c r="H946" s="12">
        <f t="shared" si="79"/>
        <v>46296</v>
      </c>
      <c r="I946" s="9">
        <f t="shared" si="80"/>
        <v>5</v>
      </c>
      <c r="J946" s="10">
        <f t="shared" si="81"/>
        <v>7</v>
      </c>
    </row>
    <row r="947" spans="1:10" x14ac:dyDescent="0.2">
      <c r="A947" s="1">
        <v>46296.326111111113</v>
      </c>
      <c r="B947" t="s">
        <v>13</v>
      </c>
      <c r="C947" t="s">
        <v>66</v>
      </c>
      <c r="D947" t="s">
        <v>67</v>
      </c>
      <c r="E947" t="s">
        <v>30</v>
      </c>
      <c r="F947" t="s">
        <v>3</v>
      </c>
      <c r="G947">
        <v>1</v>
      </c>
      <c r="H947" s="12">
        <f t="shared" si="79"/>
        <v>46296</v>
      </c>
      <c r="I947" s="9">
        <f t="shared" si="80"/>
        <v>5</v>
      </c>
      <c r="J947" s="10">
        <f t="shared" si="81"/>
        <v>7</v>
      </c>
    </row>
    <row r="948" spans="1:10" x14ac:dyDescent="0.2">
      <c r="A948" s="1">
        <v>46296.326840277776</v>
      </c>
      <c r="B948" t="s">
        <v>4</v>
      </c>
      <c r="C948" t="s">
        <v>66</v>
      </c>
      <c r="D948" t="s">
        <v>67</v>
      </c>
      <c r="E948" t="s">
        <v>30</v>
      </c>
      <c r="F948" t="s">
        <v>3</v>
      </c>
      <c r="G948">
        <v>1</v>
      </c>
      <c r="H948" s="12">
        <f t="shared" si="79"/>
        <v>46296</v>
      </c>
      <c r="I948" s="9">
        <f t="shared" si="80"/>
        <v>5</v>
      </c>
      <c r="J948" s="10">
        <f t="shared" si="81"/>
        <v>7</v>
      </c>
    </row>
    <row r="949" spans="1:10" x14ac:dyDescent="0.2">
      <c r="A949" s="1">
        <v>46296.330821759257</v>
      </c>
      <c r="B949" t="s">
        <v>4</v>
      </c>
      <c r="C949" t="s">
        <v>538</v>
      </c>
      <c r="D949" t="s">
        <v>136</v>
      </c>
      <c r="E949" t="s">
        <v>137</v>
      </c>
      <c r="F949" t="s">
        <v>3</v>
      </c>
      <c r="G949">
        <v>1</v>
      </c>
      <c r="H949" s="12">
        <f t="shared" si="79"/>
        <v>46296</v>
      </c>
      <c r="I949" s="9">
        <f t="shared" si="80"/>
        <v>5</v>
      </c>
      <c r="J949" s="10">
        <f t="shared" si="81"/>
        <v>7</v>
      </c>
    </row>
    <row r="950" spans="1:10" x14ac:dyDescent="0.2">
      <c r="A950" s="1">
        <v>46296.335011574076</v>
      </c>
      <c r="B950" t="s">
        <v>4</v>
      </c>
      <c r="C950" t="s">
        <v>232</v>
      </c>
      <c r="D950" t="s">
        <v>6</v>
      </c>
      <c r="E950" t="s">
        <v>7</v>
      </c>
      <c r="F950" t="s">
        <v>3</v>
      </c>
      <c r="G950">
        <v>1</v>
      </c>
      <c r="H950" s="12">
        <f t="shared" si="79"/>
        <v>46296</v>
      </c>
      <c r="I950" s="9">
        <f t="shared" si="80"/>
        <v>5</v>
      </c>
      <c r="J950" s="10">
        <f t="shared" si="81"/>
        <v>8</v>
      </c>
    </row>
    <row r="951" spans="1:10" x14ac:dyDescent="0.2">
      <c r="A951" s="1">
        <v>46296.337685185186</v>
      </c>
      <c r="B951" t="s">
        <v>4</v>
      </c>
      <c r="C951" t="s">
        <v>260</v>
      </c>
      <c r="D951" t="s">
        <v>6</v>
      </c>
      <c r="E951" t="s">
        <v>7</v>
      </c>
      <c r="F951" t="s">
        <v>3</v>
      </c>
      <c r="G951">
        <v>1</v>
      </c>
      <c r="H951" s="12">
        <f t="shared" si="79"/>
        <v>46296</v>
      </c>
      <c r="I951" s="9">
        <f t="shared" si="80"/>
        <v>5</v>
      </c>
      <c r="J951" s="10">
        <f t="shared" si="81"/>
        <v>8</v>
      </c>
    </row>
    <row r="952" spans="1:10" x14ac:dyDescent="0.2">
      <c r="A952" s="1">
        <v>46296.337708333333</v>
      </c>
      <c r="B952" t="s">
        <v>8</v>
      </c>
      <c r="C952" t="s">
        <v>260</v>
      </c>
      <c r="D952" t="s">
        <v>6</v>
      </c>
      <c r="E952" t="s">
        <v>7</v>
      </c>
      <c r="F952" t="s">
        <v>3</v>
      </c>
      <c r="G952">
        <v>1</v>
      </c>
      <c r="H952" s="12">
        <f t="shared" si="79"/>
        <v>46296</v>
      </c>
      <c r="I952" s="9">
        <f t="shared" si="80"/>
        <v>5</v>
      </c>
      <c r="J952" s="10">
        <f t="shared" si="81"/>
        <v>8</v>
      </c>
    </row>
    <row r="953" spans="1:10" x14ac:dyDescent="0.2">
      <c r="A953" s="1">
        <v>46296.343912037039</v>
      </c>
      <c r="B953" t="s">
        <v>9</v>
      </c>
      <c r="C953" t="s">
        <v>373</v>
      </c>
      <c r="D953" t="s">
        <v>26</v>
      </c>
      <c r="E953" t="s">
        <v>7</v>
      </c>
      <c r="F953" t="s">
        <v>3</v>
      </c>
      <c r="G953">
        <v>1</v>
      </c>
      <c r="H953" s="12">
        <f t="shared" si="79"/>
        <v>46296</v>
      </c>
      <c r="I953" s="9">
        <f t="shared" si="80"/>
        <v>5</v>
      </c>
      <c r="J953" s="10">
        <f t="shared" si="81"/>
        <v>8</v>
      </c>
    </row>
    <row r="954" spans="1:10" x14ac:dyDescent="0.2">
      <c r="A954" s="1">
        <v>46296.366099537037</v>
      </c>
      <c r="B954" t="s">
        <v>11</v>
      </c>
      <c r="C954" t="s">
        <v>539</v>
      </c>
      <c r="D954" t="s">
        <v>6</v>
      </c>
      <c r="E954" t="s">
        <v>7</v>
      </c>
      <c r="F954" t="s">
        <v>3</v>
      </c>
      <c r="G954">
        <v>1</v>
      </c>
      <c r="H954" s="12">
        <f t="shared" si="79"/>
        <v>46296</v>
      </c>
      <c r="I954" s="9">
        <f t="shared" si="80"/>
        <v>5</v>
      </c>
      <c r="J954" s="10">
        <f t="shared" si="81"/>
        <v>8</v>
      </c>
    </row>
    <row r="955" spans="1:10" x14ac:dyDescent="0.2">
      <c r="A955" s="1">
        <v>46296.370393518519</v>
      </c>
      <c r="B955" t="s">
        <v>4</v>
      </c>
      <c r="C955" t="s">
        <v>539</v>
      </c>
      <c r="D955" t="s">
        <v>6</v>
      </c>
      <c r="E955" t="s">
        <v>7</v>
      </c>
      <c r="F955" t="s">
        <v>3</v>
      </c>
      <c r="G955">
        <v>1</v>
      </c>
      <c r="H955" s="12">
        <f t="shared" si="79"/>
        <v>46296</v>
      </c>
      <c r="I955" s="9">
        <f t="shared" si="80"/>
        <v>5</v>
      </c>
      <c r="J955" s="10">
        <f t="shared" si="81"/>
        <v>8</v>
      </c>
    </row>
    <row r="956" spans="1:10" x14ac:dyDescent="0.2">
      <c r="A956" s="1">
        <v>46296.371377314812</v>
      </c>
      <c r="B956" t="s">
        <v>8</v>
      </c>
      <c r="C956" t="s">
        <v>539</v>
      </c>
      <c r="D956" t="s">
        <v>6</v>
      </c>
      <c r="E956" t="s">
        <v>7</v>
      </c>
      <c r="F956" t="s">
        <v>3</v>
      </c>
      <c r="G956">
        <v>1</v>
      </c>
      <c r="H956" s="12">
        <f t="shared" si="79"/>
        <v>46296</v>
      </c>
      <c r="I956" s="9">
        <f t="shared" si="80"/>
        <v>5</v>
      </c>
      <c r="J956" s="10">
        <f t="shared" si="81"/>
        <v>8</v>
      </c>
    </row>
    <row r="957" spans="1:10" x14ac:dyDescent="0.2">
      <c r="A957" s="1">
        <v>46296.3746875</v>
      </c>
      <c r="B957" t="s">
        <v>9</v>
      </c>
      <c r="C957" t="s">
        <v>329</v>
      </c>
      <c r="D957" t="s">
        <v>6</v>
      </c>
      <c r="E957" t="s">
        <v>7</v>
      </c>
      <c r="F957" t="s">
        <v>3</v>
      </c>
      <c r="G957">
        <v>1</v>
      </c>
      <c r="H957" s="12">
        <f t="shared" si="79"/>
        <v>46296</v>
      </c>
      <c r="I957" s="9">
        <f t="shared" si="80"/>
        <v>5</v>
      </c>
      <c r="J957" s="10">
        <f t="shared" si="81"/>
        <v>8</v>
      </c>
    </row>
    <row r="958" spans="1:10" x14ac:dyDescent="0.2">
      <c r="A958" s="1">
        <v>46296.37740740741</v>
      </c>
      <c r="B958" t="s">
        <v>485</v>
      </c>
      <c r="C958" t="s">
        <v>540</v>
      </c>
      <c r="D958" t="s">
        <v>15</v>
      </c>
      <c r="E958" t="s">
        <v>16</v>
      </c>
      <c r="F958" t="s">
        <v>3</v>
      </c>
      <c r="G958">
        <v>1</v>
      </c>
      <c r="H958" s="12">
        <f t="shared" si="79"/>
        <v>46296</v>
      </c>
      <c r="I958" s="9">
        <f t="shared" si="80"/>
        <v>5</v>
      </c>
      <c r="J958" s="10">
        <f t="shared" si="81"/>
        <v>9</v>
      </c>
    </row>
    <row r="959" spans="1:10" x14ac:dyDescent="0.2">
      <c r="A959" s="1">
        <v>46296.384652777779</v>
      </c>
      <c r="B959" t="s">
        <v>4</v>
      </c>
      <c r="C959" t="s">
        <v>81</v>
      </c>
      <c r="D959" t="s">
        <v>10</v>
      </c>
      <c r="E959" t="s">
        <v>7</v>
      </c>
      <c r="F959" t="s">
        <v>3</v>
      </c>
      <c r="G959">
        <v>1</v>
      </c>
      <c r="H959" s="12">
        <f t="shared" si="79"/>
        <v>46296</v>
      </c>
      <c r="I959" s="9">
        <f t="shared" si="80"/>
        <v>5</v>
      </c>
      <c r="J959" s="10">
        <f t="shared" si="81"/>
        <v>9</v>
      </c>
    </row>
    <row r="960" spans="1:10" x14ac:dyDescent="0.2">
      <c r="A960" s="1">
        <v>46296.384699074071</v>
      </c>
      <c r="B960" t="s">
        <v>8</v>
      </c>
      <c r="C960" t="s">
        <v>81</v>
      </c>
      <c r="D960" t="s">
        <v>10</v>
      </c>
      <c r="E960" t="s">
        <v>7</v>
      </c>
      <c r="F960" t="s">
        <v>3</v>
      </c>
      <c r="G960">
        <v>1</v>
      </c>
      <c r="H960" s="12">
        <f t="shared" si="79"/>
        <v>46296</v>
      </c>
      <c r="I960" s="9">
        <f t="shared" si="80"/>
        <v>5</v>
      </c>
      <c r="J960" s="10">
        <f t="shared" si="81"/>
        <v>9</v>
      </c>
    </row>
    <row r="961" spans="1:10" x14ac:dyDescent="0.2">
      <c r="A961" s="1">
        <v>46296.391030092593</v>
      </c>
      <c r="B961" t="s">
        <v>4</v>
      </c>
      <c r="C961" t="s">
        <v>68</v>
      </c>
      <c r="D961" t="s">
        <v>69</v>
      </c>
      <c r="E961" t="s">
        <v>7</v>
      </c>
      <c r="F961" t="s">
        <v>3</v>
      </c>
      <c r="G961">
        <v>1</v>
      </c>
      <c r="H961" s="12">
        <f t="shared" si="79"/>
        <v>46296</v>
      </c>
      <c r="I961" s="9">
        <f t="shared" si="80"/>
        <v>5</v>
      </c>
      <c r="J961" s="10">
        <f t="shared" si="81"/>
        <v>9</v>
      </c>
    </row>
    <row r="962" spans="1:10" x14ac:dyDescent="0.2">
      <c r="A962" s="1">
        <v>46296.391053240739</v>
      </c>
      <c r="B962" t="s">
        <v>8</v>
      </c>
      <c r="C962" t="s">
        <v>68</v>
      </c>
      <c r="D962" t="s">
        <v>69</v>
      </c>
      <c r="E962" t="s">
        <v>7</v>
      </c>
      <c r="F962" t="s">
        <v>3</v>
      </c>
      <c r="G962">
        <v>1</v>
      </c>
      <c r="H962" s="12">
        <f t="shared" si="79"/>
        <v>46296</v>
      </c>
      <c r="I962" s="9">
        <f t="shared" si="80"/>
        <v>5</v>
      </c>
      <c r="J962" s="10">
        <f t="shared" si="81"/>
        <v>9</v>
      </c>
    </row>
    <row r="963" spans="1:10" x14ac:dyDescent="0.2">
      <c r="A963" s="1">
        <v>46296.418541666666</v>
      </c>
      <c r="B963" t="s">
        <v>70</v>
      </c>
      <c r="C963" t="s">
        <v>260</v>
      </c>
      <c r="D963" t="s">
        <v>6</v>
      </c>
      <c r="E963" t="s">
        <v>7</v>
      </c>
      <c r="F963" t="s">
        <v>3</v>
      </c>
      <c r="G963">
        <v>1</v>
      </c>
      <c r="H963" s="12">
        <f t="shared" si="79"/>
        <v>46296</v>
      </c>
      <c r="I963" s="9">
        <f t="shared" si="80"/>
        <v>5</v>
      </c>
      <c r="J963" s="10">
        <f t="shared" si="81"/>
        <v>10</v>
      </c>
    </row>
    <row r="964" spans="1:10" x14ac:dyDescent="0.2">
      <c r="A964" s="1">
        <v>46296.419560185182</v>
      </c>
      <c r="B964" t="s">
        <v>49</v>
      </c>
      <c r="C964" t="s">
        <v>260</v>
      </c>
      <c r="D964" t="s">
        <v>6</v>
      </c>
      <c r="E964" t="s">
        <v>7</v>
      </c>
      <c r="F964" t="s">
        <v>3</v>
      </c>
      <c r="G964">
        <v>1</v>
      </c>
      <c r="H964" s="12">
        <f t="shared" si="79"/>
        <v>46296</v>
      </c>
      <c r="I964" s="9">
        <f t="shared" si="80"/>
        <v>5</v>
      </c>
      <c r="J964" s="10">
        <f t="shared" si="81"/>
        <v>10</v>
      </c>
    </row>
    <row r="965" spans="1:10" x14ac:dyDescent="0.2">
      <c r="A965" s="1">
        <v>46296.422546296293</v>
      </c>
      <c r="B965" t="s">
        <v>52</v>
      </c>
      <c r="C965" t="s">
        <v>541</v>
      </c>
      <c r="D965" t="s">
        <v>6</v>
      </c>
      <c r="E965" t="s">
        <v>7</v>
      </c>
      <c r="F965" t="s">
        <v>3</v>
      </c>
      <c r="G965">
        <v>1</v>
      </c>
      <c r="H965" s="12">
        <f t="shared" si="79"/>
        <v>46296</v>
      </c>
      <c r="I965" s="9">
        <f t="shared" si="80"/>
        <v>5</v>
      </c>
      <c r="J965" s="10">
        <f t="shared" si="81"/>
        <v>10</v>
      </c>
    </row>
    <row r="966" spans="1:10" x14ac:dyDescent="0.2">
      <c r="A966" s="1">
        <v>46296.42597222222</v>
      </c>
      <c r="B966" t="s">
        <v>27</v>
      </c>
      <c r="C966" t="s">
        <v>541</v>
      </c>
      <c r="D966" t="s">
        <v>6</v>
      </c>
      <c r="E966" t="s">
        <v>7</v>
      </c>
      <c r="F966" t="s">
        <v>3</v>
      </c>
      <c r="G966">
        <v>1</v>
      </c>
      <c r="H966" s="12">
        <f t="shared" si="79"/>
        <v>46296</v>
      </c>
      <c r="I966" s="9">
        <f t="shared" si="80"/>
        <v>5</v>
      </c>
      <c r="J966" s="10">
        <f t="shared" si="81"/>
        <v>10</v>
      </c>
    </row>
    <row r="967" spans="1:10" x14ac:dyDescent="0.2">
      <c r="A967" s="1">
        <v>46296.427303240744</v>
      </c>
      <c r="B967" t="s">
        <v>4</v>
      </c>
      <c r="C967" t="s">
        <v>541</v>
      </c>
      <c r="D967" t="s">
        <v>6</v>
      </c>
      <c r="E967" t="s">
        <v>7</v>
      </c>
      <c r="F967" t="s">
        <v>3</v>
      </c>
      <c r="G967">
        <v>1</v>
      </c>
      <c r="H967" s="12">
        <f t="shared" si="79"/>
        <v>46296</v>
      </c>
      <c r="I967" s="9">
        <f t="shared" si="80"/>
        <v>5</v>
      </c>
      <c r="J967" s="10">
        <f t="shared" si="81"/>
        <v>10</v>
      </c>
    </row>
    <row r="968" spans="1:10" x14ac:dyDescent="0.2">
      <c r="A968" s="1">
        <v>46296.427349537036</v>
      </c>
      <c r="B968" t="s">
        <v>11</v>
      </c>
      <c r="C968" t="s">
        <v>541</v>
      </c>
      <c r="D968" t="s">
        <v>6</v>
      </c>
      <c r="E968" t="s">
        <v>7</v>
      </c>
      <c r="F968" t="s">
        <v>3</v>
      </c>
      <c r="G968">
        <v>1</v>
      </c>
      <c r="H968" s="12">
        <f t="shared" si="79"/>
        <v>46296</v>
      </c>
      <c r="I968" s="9">
        <f t="shared" si="80"/>
        <v>5</v>
      </c>
      <c r="J968" s="10">
        <f t="shared" si="81"/>
        <v>10</v>
      </c>
    </row>
    <row r="969" spans="1:10" x14ac:dyDescent="0.2">
      <c r="A969" s="1">
        <v>46296.431944444441</v>
      </c>
      <c r="B969" t="s">
        <v>9</v>
      </c>
      <c r="C969" t="s">
        <v>542</v>
      </c>
      <c r="D969" t="s">
        <v>122</v>
      </c>
      <c r="E969" t="s">
        <v>86</v>
      </c>
      <c r="F969" t="s">
        <v>3</v>
      </c>
      <c r="G969">
        <v>1</v>
      </c>
      <c r="H969" s="12">
        <f t="shared" si="79"/>
        <v>46296</v>
      </c>
      <c r="I969" s="9">
        <f t="shared" si="80"/>
        <v>5</v>
      </c>
      <c r="J969" s="10">
        <f t="shared" si="81"/>
        <v>10</v>
      </c>
    </row>
    <row r="970" spans="1:10" x14ac:dyDescent="0.2">
      <c r="A970" s="1">
        <v>46296.477013888885</v>
      </c>
      <c r="B970" t="s">
        <v>9</v>
      </c>
      <c r="C970" t="s">
        <v>543</v>
      </c>
      <c r="D970" t="s">
        <v>6</v>
      </c>
      <c r="E970" t="s">
        <v>7</v>
      </c>
      <c r="F970" t="s">
        <v>3</v>
      </c>
      <c r="G970">
        <v>1</v>
      </c>
      <c r="H970" s="12">
        <f t="shared" si="79"/>
        <v>46296</v>
      </c>
      <c r="I970" s="9">
        <f t="shared" si="80"/>
        <v>5</v>
      </c>
      <c r="J970" s="10">
        <f t="shared" si="81"/>
        <v>11</v>
      </c>
    </row>
    <row r="971" spans="1:10" x14ac:dyDescent="0.2">
      <c r="A971" s="1">
        <v>46296.540185185186</v>
      </c>
      <c r="B971" t="s">
        <v>8</v>
      </c>
      <c r="C971" t="s">
        <v>37</v>
      </c>
      <c r="D971" t="s">
        <v>38</v>
      </c>
      <c r="E971" t="s">
        <v>39</v>
      </c>
      <c r="F971" t="s">
        <v>3</v>
      </c>
      <c r="G971">
        <v>1</v>
      </c>
      <c r="H971" s="12">
        <f t="shared" si="79"/>
        <v>46296</v>
      </c>
      <c r="I971" s="9">
        <f t="shared" si="80"/>
        <v>5</v>
      </c>
      <c r="J971" s="10">
        <f t="shared" si="81"/>
        <v>12</v>
      </c>
    </row>
    <row r="972" spans="1:10" x14ac:dyDescent="0.2">
      <c r="A972" s="1">
        <v>46296.547326388885</v>
      </c>
      <c r="B972" t="s">
        <v>9</v>
      </c>
      <c r="C972" t="s">
        <v>544</v>
      </c>
      <c r="D972" t="s">
        <v>545</v>
      </c>
      <c r="E972" t="s">
        <v>72</v>
      </c>
      <c r="F972" t="s">
        <v>3</v>
      </c>
      <c r="G972">
        <v>1</v>
      </c>
      <c r="H972" s="12">
        <f t="shared" si="79"/>
        <v>46296</v>
      </c>
      <c r="I972" s="9">
        <f t="shared" si="80"/>
        <v>5</v>
      </c>
      <c r="J972" s="10">
        <f t="shared" si="81"/>
        <v>13</v>
      </c>
    </row>
    <row r="973" spans="1:10" x14ac:dyDescent="0.2">
      <c r="A973" s="1">
        <v>46296.576608796298</v>
      </c>
      <c r="B973" t="s">
        <v>4</v>
      </c>
      <c r="C973" t="s">
        <v>546</v>
      </c>
      <c r="D973" t="s">
        <v>547</v>
      </c>
      <c r="E973" t="s">
        <v>215</v>
      </c>
      <c r="F973" t="s">
        <v>3</v>
      </c>
      <c r="G973">
        <v>1</v>
      </c>
      <c r="H973" s="12">
        <f t="shared" si="79"/>
        <v>46296</v>
      </c>
      <c r="I973" s="9">
        <f t="shared" si="80"/>
        <v>5</v>
      </c>
      <c r="J973" s="10">
        <f t="shared" si="81"/>
        <v>13</v>
      </c>
    </row>
    <row r="974" spans="1:10" x14ac:dyDescent="0.2">
      <c r="A974" s="1">
        <v>46296.597268518519</v>
      </c>
      <c r="B974" t="s">
        <v>9</v>
      </c>
      <c r="C974" t="s">
        <v>548</v>
      </c>
      <c r="D974" t="s">
        <v>82</v>
      </c>
      <c r="E974" t="s">
        <v>72</v>
      </c>
      <c r="F974" t="s">
        <v>3</v>
      </c>
      <c r="G974">
        <v>1</v>
      </c>
      <c r="H974" s="12">
        <f t="shared" si="79"/>
        <v>46296</v>
      </c>
      <c r="I974" s="9">
        <f t="shared" si="80"/>
        <v>5</v>
      </c>
      <c r="J974" s="10">
        <f t="shared" si="81"/>
        <v>14</v>
      </c>
    </row>
    <row r="975" spans="1:10" x14ac:dyDescent="0.2">
      <c r="A975" s="1">
        <v>46296.601006944446</v>
      </c>
      <c r="B975" t="s">
        <v>8</v>
      </c>
      <c r="C975" t="s">
        <v>549</v>
      </c>
      <c r="D975" t="s">
        <v>6</v>
      </c>
      <c r="E975" t="s">
        <v>7</v>
      </c>
      <c r="F975" t="s">
        <v>3</v>
      </c>
      <c r="G975">
        <v>1</v>
      </c>
      <c r="H975" s="12">
        <f t="shared" si="79"/>
        <v>46296</v>
      </c>
      <c r="I975" s="9">
        <f t="shared" si="80"/>
        <v>5</v>
      </c>
      <c r="J975" s="10">
        <f t="shared" si="81"/>
        <v>14</v>
      </c>
    </row>
    <row r="976" spans="1:10" x14ac:dyDescent="0.2">
      <c r="A976" s="1">
        <v>46296.607106481482</v>
      </c>
      <c r="B976" t="s">
        <v>4</v>
      </c>
      <c r="C976" t="s">
        <v>68</v>
      </c>
      <c r="D976" t="s">
        <v>69</v>
      </c>
      <c r="E976" t="s">
        <v>7</v>
      </c>
      <c r="F976" t="s">
        <v>3</v>
      </c>
      <c r="G976">
        <v>1</v>
      </c>
      <c r="H976" s="12">
        <f t="shared" si="79"/>
        <v>46296</v>
      </c>
      <c r="I976" s="9">
        <f t="shared" si="80"/>
        <v>5</v>
      </c>
      <c r="J976" s="10">
        <f t="shared" si="81"/>
        <v>14</v>
      </c>
    </row>
    <row r="977" spans="1:10" x14ac:dyDescent="0.2">
      <c r="A977" s="1">
        <v>46296.628576388888</v>
      </c>
      <c r="B977" t="s">
        <v>74</v>
      </c>
      <c r="C977" t="s">
        <v>68</v>
      </c>
      <c r="D977" t="s">
        <v>69</v>
      </c>
      <c r="E977" t="s">
        <v>7</v>
      </c>
      <c r="F977" t="s">
        <v>3</v>
      </c>
      <c r="G977">
        <v>1</v>
      </c>
      <c r="H977" s="12">
        <f t="shared" si="79"/>
        <v>46296</v>
      </c>
      <c r="I977" s="9">
        <f t="shared" si="80"/>
        <v>5</v>
      </c>
      <c r="J977" s="10">
        <f t="shared" si="81"/>
        <v>15</v>
      </c>
    </row>
    <row r="978" spans="1:10" x14ac:dyDescent="0.2">
      <c r="A978" s="1">
        <v>46296.634016203701</v>
      </c>
      <c r="B978" t="s">
        <v>8</v>
      </c>
      <c r="C978" t="s">
        <v>68</v>
      </c>
      <c r="D978" t="s">
        <v>69</v>
      </c>
      <c r="E978" t="s">
        <v>7</v>
      </c>
      <c r="F978" t="s">
        <v>3</v>
      </c>
      <c r="G978">
        <v>1</v>
      </c>
      <c r="H978" s="12">
        <f t="shared" si="79"/>
        <v>46296</v>
      </c>
      <c r="I978" s="9">
        <f t="shared" si="80"/>
        <v>5</v>
      </c>
      <c r="J978" s="10">
        <f t="shared" si="81"/>
        <v>15</v>
      </c>
    </row>
    <row r="979" spans="1:10" x14ac:dyDescent="0.2">
      <c r="A979" s="1">
        <v>46296.638206018521</v>
      </c>
      <c r="B979" t="s">
        <v>52</v>
      </c>
      <c r="C979" t="s">
        <v>414</v>
      </c>
      <c r="D979" t="s">
        <v>33</v>
      </c>
      <c r="E979" t="s">
        <v>7</v>
      </c>
      <c r="F979" t="s">
        <v>3</v>
      </c>
      <c r="G979">
        <v>1</v>
      </c>
      <c r="H979" s="12">
        <f t="shared" si="79"/>
        <v>46296</v>
      </c>
      <c r="I979" s="9">
        <f t="shared" si="80"/>
        <v>5</v>
      </c>
      <c r="J979" s="10">
        <f t="shared" si="81"/>
        <v>15</v>
      </c>
    </row>
    <row r="980" spans="1:10" x14ac:dyDescent="0.2">
      <c r="A980" s="1">
        <v>46296.643472222226</v>
      </c>
      <c r="B980" t="s">
        <v>485</v>
      </c>
      <c r="C980" t="s">
        <v>414</v>
      </c>
      <c r="D980" t="s">
        <v>33</v>
      </c>
      <c r="E980" t="s">
        <v>7</v>
      </c>
      <c r="F980" t="s">
        <v>3</v>
      </c>
      <c r="G980">
        <v>1</v>
      </c>
      <c r="H980" s="12">
        <f t="shared" si="79"/>
        <v>46296</v>
      </c>
      <c r="I980" s="9">
        <f t="shared" si="80"/>
        <v>5</v>
      </c>
      <c r="J980" s="10">
        <f t="shared" si="81"/>
        <v>15</v>
      </c>
    </row>
    <row r="981" spans="1:10" x14ac:dyDescent="0.2">
      <c r="A981" s="1">
        <v>46296.649618055555</v>
      </c>
      <c r="B981" t="s">
        <v>4</v>
      </c>
      <c r="C981" t="s">
        <v>550</v>
      </c>
      <c r="D981" t="s">
        <v>551</v>
      </c>
      <c r="E981" t="s">
        <v>39</v>
      </c>
      <c r="F981" t="s">
        <v>3</v>
      </c>
      <c r="G981">
        <v>1</v>
      </c>
      <c r="H981" s="12">
        <f t="shared" si="79"/>
        <v>46296</v>
      </c>
      <c r="I981" s="9">
        <f t="shared" si="80"/>
        <v>5</v>
      </c>
      <c r="J981" s="10">
        <f t="shared" si="81"/>
        <v>15</v>
      </c>
    </row>
    <row r="982" spans="1:10" x14ac:dyDescent="0.2">
      <c r="A982" s="1">
        <v>46296.649699074071</v>
      </c>
      <c r="B982" t="s">
        <v>19</v>
      </c>
      <c r="C982" t="s">
        <v>550</v>
      </c>
      <c r="D982" t="s">
        <v>551</v>
      </c>
      <c r="E982" t="s">
        <v>39</v>
      </c>
      <c r="F982" t="s">
        <v>3</v>
      </c>
      <c r="G982">
        <v>1</v>
      </c>
      <c r="H982" s="12">
        <f t="shared" si="79"/>
        <v>46296</v>
      </c>
      <c r="I982" s="9">
        <f t="shared" si="80"/>
        <v>5</v>
      </c>
      <c r="J982" s="10">
        <f t="shared" si="81"/>
        <v>15</v>
      </c>
    </row>
    <row r="983" spans="1:10" x14ac:dyDescent="0.2">
      <c r="A983" s="1">
        <v>46296.661921296298</v>
      </c>
      <c r="B983" t="s">
        <v>4</v>
      </c>
      <c r="C983" t="s">
        <v>552</v>
      </c>
      <c r="D983" t="s">
        <v>82</v>
      </c>
      <c r="E983" t="s">
        <v>72</v>
      </c>
      <c r="F983" t="s">
        <v>3</v>
      </c>
      <c r="G983">
        <v>1</v>
      </c>
      <c r="H983" s="12">
        <f t="shared" si="79"/>
        <v>46296</v>
      </c>
      <c r="I983" s="9">
        <f t="shared" si="80"/>
        <v>5</v>
      </c>
      <c r="J983" s="10">
        <f t="shared" si="81"/>
        <v>15</v>
      </c>
    </row>
    <row r="984" spans="1:10" x14ac:dyDescent="0.2">
      <c r="A984" s="1">
        <v>46296.662824074076</v>
      </c>
      <c r="B984" t="s">
        <v>11</v>
      </c>
      <c r="C984" t="s">
        <v>552</v>
      </c>
      <c r="D984" t="s">
        <v>82</v>
      </c>
      <c r="E984" t="s">
        <v>72</v>
      </c>
      <c r="F984" t="s">
        <v>3</v>
      </c>
      <c r="G984">
        <v>1</v>
      </c>
      <c r="H984" s="12">
        <f t="shared" si="79"/>
        <v>46296</v>
      </c>
      <c r="I984" s="9">
        <f t="shared" si="80"/>
        <v>5</v>
      </c>
      <c r="J984" s="10">
        <f t="shared" si="81"/>
        <v>15</v>
      </c>
    </row>
    <row r="985" spans="1:10" x14ac:dyDescent="0.2">
      <c r="A985" s="1">
        <v>46296.663194444445</v>
      </c>
      <c r="B985" t="s">
        <v>8</v>
      </c>
      <c r="C985" t="s">
        <v>552</v>
      </c>
      <c r="D985" t="s">
        <v>82</v>
      </c>
      <c r="E985" t="s">
        <v>72</v>
      </c>
      <c r="F985" t="s">
        <v>3</v>
      </c>
      <c r="G985">
        <v>1</v>
      </c>
      <c r="H985" s="12">
        <f t="shared" si="79"/>
        <v>46296</v>
      </c>
      <c r="I985" s="9">
        <f t="shared" si="80"/>
        <v>5</v>
      </c>
      <c r="J985" s="10">
        <f t="shared" si="81"/>
        <v>15</v>
      </c>
    </row>
    <row r="986" spans="1:10" x14ac:dyDescent="0.2">
      <c r="A986" s="1">
        <v>46296.675243055557</v>
      </c>
      <c r="B986" t="s">
        <v>4</v>
      </c>
      <c r="C986" t="s">
        <v>553</v>
      </c>
      <c r="D986" t="s">
        <v>88</v>
      </c>
      <c r="E986" t="s">
        <v>39</v>
      </c>
      <c r="F986" t="s">
        <v>3</v>
      </c>
      <c r="G986">
        <v>1</v>
      </c>
      <c r="H986" s="12">
        <f t="shared" si="79"/>
        <v>46296</v>
      </c>
      <c r="I986" s="9">
        <f t="shared" si="80"/>
        <v>5</v>
      </c>
      <c r="J986" s="10">
        <f t="shared" si="81"/>
        <v>16</v>
      </c>
    </row>
    <row r="987" spans="1:10" x14ac:dyDescent="0.2">
      <c r="A987" s="1">
        <v>46296.689988425926</v>
      </c>
      <c r="B987" t="s">
        <v>8</v>
      </c>
      <c r="C987" t="s">
        <v>248</v>
      </c>
      <c r="D987" t="s">
        <v>249</v>
      </c>
      <c r="E987" t="s">
        <v>7</v>
      </c>
      <c r="F987" t="s">
        <v>3</v>
      </c>
      <c r="G987">
        <v>1</v>
      </c>
      <c r="H987" s="12">
        <f t="shared" si="79"/>
        <v>46296</v>
      </c>
      <c r="I987" s="9">
        <f t="shared" si="80"/>
        <v>5</v>
      </c>
      <c r="J987" s="10">
        <f t="shared" si="81"/>
        <v>16</v>
      </c>
    </row>
    <row r="988" spans="1:10" x14ac:dyDescent="0.2">
      <c r="A988" s="1">
        <v>46296.691481481481</v>
      </c>
      <c r="B988" t="s">
        <v>4</v>
      </c>
      <c r="C988" t="s">
        <v>248</v>
      </c>
      <c r="D988" t="s">
        <v>249</v>
      </c>
      <c r="E988" t="s">
        <v>7</v>
      </c>
      <c r="F988" t="s">
        <v>3</v>
      </c>
      <c r="G988">
        <v>1</v>
      </c>
      <c r="H988" s="12">
        <f t="shared" si="79"/>
        <v>46296</v>
      </c>
      <c r="I988" s="9">
        <f t="shared" si="80"/>
        <v>5</v>
      </c>
      <c r="J988" s="10">
        <f t="shared" si="81"/>
        <v>16</v>
      </c>
    </row>
    <row r="989" spans="1:10" x14ac:dyDescent="0.2">
      <c r="A989" s="1">
        <v>46296.714386574073</v>
      </c>
      <c r="B989" t="s">
        <v>8</v>
      </c>
      <c r="C989" t="s">
        <v>402</v>
      </c>
      <c r="D989" t="s">
        <v>249</v>
      </c>
      <c r="E989" t="s">
        <v>7</v>
      </c>
      <c r="F989" t="s">
        <v>3</v>
      </c>
      <c r="G989">
        <v>1</v>
      </c>
      <c r="H989" s="12">
        <f t="shared" si="79"/>
        <v>46296</v>
      </c>
      <c r="I989" s="9">
        <f t="shared" si="80"/>
        <v>5</v>
      </c>
      <c r="J989" s="10">
        <f t="shared" si="81"/>
        <v>17</v>
      </c>
    </row>
    <row r="990" spans="1:10" x14ac:dyDescent="0.2">
      <c r="A990" s="1">
        <v>46296.743449074071</v>
      </c>
      <c r="B990" t="s">
        <v>9</v>
      </c>
      <c r="C990" t="s">
        <v>554</v>
      </c>
      <c r="D990" t="s">
        <v>376</v>
      </c>
      <c r="E990" t="s">
        <v>377</v>
      </c>
      <c r="F990" t="s">
        <v>3</v>
      </c>
      <c r="G990">
        <v>1</v>
      </c>
      <c r="H990" s="12">
        <f t="shared" si="79"/>
        <v>46296</v>
      </c>
      <c r="I990" s="9">
        <f t="shared" si="80"/>
        <v>5</v>
      </c>
      <c r="J990" s="10">
        <f t="shared" si="81"/>
        <v>17</v>
      </c>
    </row>
    <row r="991" spans="1:10" x14ac:dyDescent="0.2">
      <c r="A991" s="1">
        <v>46296.775810185187</v>
      </c>
      <c r="B991" t="s">
        <v>8</v>
      </c>
      <c r="C991" t="s">
        <v>555</v>
      </c>
      <c r="D991" t="s">
        <v>6</v>
      </c>
      <c r="E991" t="s">
        <v>7</v>
      </c>
      <c r="F991" t="s">
        <v>3</v>
      </c>
      <c r="G991">
        <v>1</v>
      </c>
      <c r="H991" s="12">
        <f t="shared" si="79"/>
        <v>46296</v>
      </c>
      <c r="I991" s="9">
        <f t="shared" si="80"/>
        <v>5</v>
      </c>
      <c r="J991" s="10">
        <f t="shared" si="81"/>
        <v>18</v>
      </c>
    </row>
    <row r="992" spans="1:10" x14ac:dyDescent="0.2">
      <c r="A992" s="1">
        <v>46296.792592592596</v>
      </c>
      <c r="B992" t="s">
        <v>51</v>
      </c>
      <c r="C992" t="s">
        <v>556</v>
      </c>
      <c r="D992" t="s">
        <v>169</v>
      </c>
      <c r="E992" t="s">
        <v>170</v>
      </c>
      <c r="F992" t="s">
        <v>3</v>
      </c>
      <c r="G992">
        <v>1</v>
      </c>
      <c r="H992" s="12">
        <f t="shared" si="79"/>
        <v>46296</v>
      </c>
      <c r="I992" s="9">
        <f t="shared" si="80"/>
        <v>5</v>
      </c>
      <c r="J992" s="10">
        <f t="shared" si="81"/>
        <v>19</v>
      </c>
    </row>
    <row r="993" spans="1:10" x14ac:dyDescent="0.2">
      <c r="A993" s="1">
        <v>46296.802881944444</v>
      </c>
      <c r="B993" t="s">
        <v>4</v>
      </c>
      <c r="C993" t="s">
        <v>557</v>
      </c>
      <c r="D993" t="s">
        <v>26</v>
      </c>
      <c r="E993" t="s">
        <v>7</v>
      </c>
      <c r="F993" t="s">
        <v>3</v>
      </c>
      <c r="G993">
        <v>1</v>
      </c>
      <c r="H993" s="12">
        <f t="shared" si="79"/>
        <v>46296</v>
      </c>
      <c r="I993" s="9">
        <f t="shared" si="80"/>
        <v>5</v>
      </c>
      <c r="J993" s="10">
        <f t="shared" si="81"/>
        <v>19</v>
      </c>
    </row>
    <row r="994" spans="1:10" x14ac:dyDescent="0.2">
      <c r="A994" s="1">
        <v>46296.890300925923</v>
      </c>
      <c r="B994" t="s">
        <v>48</v>
      </c>
      <c r="C994" t="s">
        <v>558</v>
      </c>
      <c r="D994" t="s">
        <v>63</v>
      </c>
      <c r="E994" t="s">
        <v>2</v>
      </c>
      <c r="F994" t="s">
        <v>3</v>
      </c>
      <c r="G994">
        <v>1</v>
      </c>
      <c r="H994" s="12">
        <f t="shared" si="79"/>
        <v>46296</v>
      </c>
      <c r="I994" s="9">
        <f t="shared" si="80"/>
        <v>5</v>
      </c>
      <c r="J994" s="10">
        <f t="shared" si="81"/>
        <v>21</v>
      </c>
    </row>
    <row r="995" spans="1:10" x14ac:dyDescent="0.2">
      <c r="A995" s="1">
        <v>46296.890416666669</v>
      </c>
      <c r="B995" t="s">
        <v>9</v>
      </c>
      <c r="C995" t="s">
        <v>559</v>
      </c>
      <c r="D995" t="s">
        <v>560</v>
      </c>
      <c r="E995" t="s">
        <v>7</v>
      </c>
      <c r="F995" t="s">
        <v>3</v>
      </c>
      <c r="G995">
        <v>1</v>
      </c>
      <c r="H995" s="12">
        <f t="shared" ref="H995:H1003" si="82">INT(A995)</f>
        <v>46296</v>
      </c>
      <c r="I995" s="9">
        <f t="shared" ref="I995:I1003" si="83">WEEKDAY(A995)</f>
        <v>5</v>
      </c>
      <c r="J995" s="10">
        <f t="shared" ref="J995:J1003" si="84">HOUR(A995)</f>
        <v>21</v>
      </c>
    </row>
    <row r="996" spans="1:10" x14ac:dyDescent="0.2">
      <c r="A996" s="1">
        <v>46296.909722222219</v>
      </c>
      <c r="B996" t="s">
        <v>282</v>
      </c>
      <c r="C996" t="s">
        <v>561</v>
      </c>
      <c r="D996" t="s">
        <v>63</v>
      </c>
      <c r="E996" t="s">
        <v>2</v>
      </c>
      <c r="F996" t="s">
        <v>3</v>
      </c>
      <c r="G996">
        <v>1</v>
      </c>
      <c r="H996" s="12">
        <f t="shared" si="82"/>
        <v>46296</v>
      </c>
      <c r="I996" s="9">
        <f t="shared" si="83"/>
        <v>5</v>
      </c>
      <c r="J996" s="10">
        <f t="shared" si="84"/>
        <v>21</v>
      </c>
    </row>
    <row r="997" spans="1:10" x14ac:dyDescent="0.2">
      <c r="A997" s="1">
        <v>46296.924872685187</v>
      </c>
      <c r="B997" t="s">
        <v>9</v>
      </c>
      <c r="C997" t="s">
        <v>562</v>
      </c>
      <c r="D997" t="s">
        <v>33</v>
      </c>
      <c r="E997" t="s">
        <v>7</v>
      </c>
      <c r="F997" t="s">
        <v>3</v>
      </c>
      <c r="G997">
        <v>1</v>
      </c>
      <c r="H997" s="12">
        <f t="shared" si="82"/>
        <v>46296</v>
      </c>
      <c r="I997" s="9">
        <f t="shared" si="83"/>
        <v>5</v>
      </c>
      <c r="J997" s="10">
        <f t="shared" si="84"/>
        <v>22</v>
      </c>
    </row>
    <row r="998" spans="1:10" x14ac:dyDescent="0.2">
      <c r="A998" s="1">
        <v>46296.925879629627</v>
      </c>
      <c r="B998" t="s">
        <v>9</v>
      </c>
      <c r="C998" t="s">
        <v>434</v>
      </c>
      <c r="D998" t="s">
        <v>88</v>
      </c>
      <c r="E998" t="s">
        <v>39</v>
      </c>
      <c r="F998" t="s">
        <v>3</v>
      </c>
      <c r="G998">
        <v>1</v>
      </c>
      <c r="H998" s="12">
        <f t="shared" si="82"/>
        <v>46296</v>
      </c>
      <c r="I998" s="9">
        <f t="shared" si="83"/>
        <v>5</v>
      </c>
      <c r="J998" s="10">
        <f t="shared" si="84"/>
        <v>22</v>
      </c>
    </row>
    <row r="999" spans="1:10" x14ac:dyDescent="0.2">
      <c r="A999" s="1">
        <v>46296.926342592589</v>
      </c>
      <c r="B999" t="s">
        <v>4</v>
      </c>
      <c r="C999" t="s">
        <v>87</v>
      </c>
      <c r="D999" t="s">
        <v>88</v>
      </c>
      <c r="E999" t="s">
        <v>39</v>
      </c>
      <c r="F999" t="s">
        <v>3</v>
      </c>
      <c r="G999">
        <v>1</v>
      </c>
      <c r="H999" s="12">
        <f t="shared" si="82"/>
        <v>46296</v>
      </c>
      <c r="I999" s="9">
        <f t="shared" si="83"/>
        <v>5</v>
      </c>
      <c r="J999" s="10">
        <f t="shared" si="84"/>
        <v>22</v>
      </c>
    </row>
    <row r="1000" spans="1:10" x14ac:dyDescent="0.2">
      <c r="A1000" s="1">
        <v>46296.999351851853</v>
      </c>
      <c r="B1000" t="s">
        <v>51</v>
      </c>
      <c r="C1000" t="s">
        <v>563</v>
      </c>
      <c r="D1000" t="s">
        <v>169</v>
      </c>
      <c r="E1000" t="s">
        <v>170</v>
      </c>
      <c r="F1000" t="s">
        <v>3</v>
      </c>
      <c r="G1000">
        <v>1</v>
      </c>
      <c r="H1000" s="12">
        <f t="shared" si="82"/>
        <v>46296</v>
      </c>
      <c r="I1000" s="9">
        <f t="shared" si="83"/>
        <v>5</v>
      </c>
      <c r="J1000" s="10">
        <f t="shared" si="84"/>
        <v>23</v>
      </c>
    </row>
    <row r="1001" spans="1:10" x14ac:dyDescent="0.2">
      <c r="A1001" s="1">
        <v>46297.193206018521</v>
      </c>
      <c r="B1001" t="s">
        <v>8</v>
      </c>
      <c r="C1001" t="s">
        <v>37</v>
      </c>
      <c r="D1001" t="s">
        <v>38</v>
      </c>
      <c r="E1001" t="s">
        <v>39</v>
      </c>
      <c r="F1001" t="s">
        <v>3</v>
      </c>
      <c r="G1001">
        <v>1</v>
      </c>
      <c r="H1001" s="12">
        <f t="shared" si="82"/>
        <v>46297</v>
      </c>
      <c r="I1001" s="9">
        <f t="shared" si="83"/>
        <v>6</v>
      </c>
      <c r="J1001" s="10">
        <f t="shared" si="84"/>
        <v>4</v>
      </c>
    </row>
    <row r="1002" spans="1:10" x14ac:dyDescent="0.2">
      <c r="A1002" s="1">
        <v>46297.214166666665</v>
      </c>
      <c r="B1002" t="s">
        <v>4</v>
      </c>
      <c r="C1002" t="s">
        <v>404</v>
      </c>
      <c r="D1002" t="s">
        <v>26</v>
      </c>
      <c r="E1002" t="s">
        <v>7</v>
      </c>
      <c r="F1002" t="s">
        <v>3</v>
      </c>
      <c r="G1002">
        <v>1</v>
      </c>
      <c r="H1002" s="12">
        <f t="shared" si="82"/>
        <v>46297</v>
      </c>
      <c r="I1002" s="9">
        <f t="shared" si="83"/>
        <v>6</v>
      </c>
      <c r="J1002" s="10">
        <f t="shared" si="84"/>
        <v>5</v>
      </c>
    </row>
    <row r="1003" spans="1:10" x14ac:dyDescent="0.2">
      <c r="A1003" s="1">
        <v>46297.214212962965</v>
      </c>
      <c r="B1003" t="s">
        <v>8</v>
      </c>
      <c r="C1003" t="s">
        <v>404</v>
      </c>
      <c r="D1003" t="s">
        <v>26</v>
      </c>
      <c r="E1003" t="s">
        <v>7</v>
      </c>
      <c r="F1003" t="s">
        <v>3</v>
      </c>
      <c r="G1003">
        <v>1</v>
      </c>
      <c r="H1003" s="12">
        <f t="shared" si="82"/>
        <v>46297</v>
      </c>
      <c r="I1003" s="9">
        <f t="shared" si="83"/>
        <v>6</v>
      </c>
      <c r="J1003" s="10">
        <f t="shared" si="84"/>
        <v>5</v>
      </c>
    </row>
    <row r="1004" spans="1:10" x14ac:dyDescent="0.2">
      <c r="A1004" s="1">
        <v>46297.339120370372</v>
      </c>
      <c r="B1004" t="s">
        <v>4</v>
      </c>
      <c r="C1004" t="s">
        <v>123</v>
      </c>
      <c r="D1004" t="s">
        <v>6</v>
      </c>
      <c r="E1004" t="s">
        <v>7</v>
      </c>
      <c r="F1004" t="s">
        <v>3</v>
      </c>
      <c r="G1004">
        <v>1</v>
      </c>
      <c r="H1004" s="12">
        <f t="shared" ref="H1004:H1067" si="85">INT(A1004)</f>
        <v>46297</v>
      </c>
      <c r="I1004" s="9">
        <f t="shared" ref="I1004:I1067" si="86">WEEKDAY(A1004)</f>
        <v>6</v>
      </c>
      <c r="J1004" s="10">
        <f t="shared" ref="J1004:J1067" si="87">HOUR(A1004)</f>
        <v>8</v>
      </c>
    </row>
    <row r="1005" spans="1:10" x14ac:dyDescent="0.2">
      <c r="A1005" s="1">
        <v>46297.342303240737</v>
      </c>
      <c r="B1005" t="s">
        <v>101</v>
      </c>
      <c r="C1005" t="s">
        <v>123</v>
      </c>
      <c r="D1005" t="s">
        <v>6</v>
      </c>
      <c r="E1005" t="s">
        <v>7</v>
      </c>
      <c r="F1005" t="s">
        <v>3</v>
      </c>
      <c r="G1005">
        <v>1</v>
      </c>
      <c r="H1005" s="12">
        <f t="shared" si="85"/>
        <v>46297</v>
      </c>
      <c r="I1005" s="9">
        <f t="shared" si="86"/>
        <v>6</v>
      </c>
      <c r="J1005" s="10">
        <f t="shared" si="87"/>
        <v>8</v>
      </c>
    </row>
    <row r="1006" spans="1:10" x14ac:dyDescent="0.2">
      <c r="A1006" s="1">
        <v>46297.350370370368</v>
      </c>
      <c r="B1006" t="s">
        <v>101</v>
      </c>
      <c r="C1006" t="s">
        <v>114</v>
      </c>
      <c r="D1006" t="s">
        <v>6</v>
      </c>
      <c r="E1006" t="s">
        <v>7</v>
      </c>
      <c r="F1006" t="s">
        <v>3</v>
      </c>
      <c r="G1006">
        <v>1</v>
      </c>
      <c r="H1006" s="12">
        <f t="shared" si="85"/>
        <v>46297</v>
      </c>
      <c r="I1006" s="9">
        <f t="shared" si="86"/>
        <v>6</v>
      </c>
      <c r="J1006" s="10">
        <f t="shared" si="87"/>
        <v>8</v>
      </c>
    </row>
    <row r="1007" spans="1:10" x14ac:dyDescent="0.2">
      <c r="A1007" s="1">
        <v>46297.350821759261</v>
      </c>
      <c r="B1007" t="s">
        <v>8</v>
      </c>
      <c r="C1007" t="s">
        <v>114</v>
      </c>
      <c r="D1007" t="s">
        <v>6</v>
      </c>
      <c r="E1007" t="s">
        <v>7</v>
      </c>
      <c r="F1007" t="s">
        <v>3</v>
      </c>
      <c r="G1007">
        <v>1</v>
      </c>
      <c r="H1007" s="12">
        <f t="shared" si="85"/>
        <v>46297</v>
      </c>
      <c r="I1007" s="9">
        <f t="shared" si="86"/>
        <v>6</v>
      </c>
      <c r="J1007" s="10">
        <f t="shared" si="87"/>
        <v>8</v>
      </c>
    </row>
    <row r="1008" spans="1:10" x14ac:dyDescent="0.2">
      <c r="A1008" s="1">
        <v>46297.352002314816</v>
      </c>
      <c r="B1008" t="s">
        <v>4</v>
      </c>
      <c r="C1008" t="s">
        <v>114</v>
      </c>
      <c r="D1008" t="s">
        <v>6</v>
      </c>
      <c r="E1008" t="s">
        <v>7</v>
      </c>
      <c r="F1008" t="s">
        <v>3</v>
      </c>
      <c r="G1008">
        <v>1</v>
      </c>
      <c r="H1008" s="12">
        <f t="shared" si="85"/>
        <v>46297</v>
      </c>
      <c r="I1008" s="9">
        <f t="shared" si="86"/>
        <v>6</v>
      </c>
      <c r="J1008" s="10">
        <f t="shared" si="87"/>
        <v>8</v>
      </c>
    </row>
    <row r="1009" spans="1:10" x14ac:dyDescent="0.2">
      <c r="A1009" s="1">
        <v>46297.374340277776</v>
      </c>
      <c r="B1009" t="s">
        <v>11</v>
      </c>
      <c r="C1009" t="s">
        <v>564</v>
      </c>
      <c r="D1009" t="s">
        <v>61</v>
      </c>
      <c r="E1009" t="s">
        <v>7</v>
      </c>
      <c r="F1009" t="s">
        <v>3</v>
      </c>
      <c r="G1009">
        <v>1</v>
      </c>
      <c r="H1009" s="12">
        <f t="shared" si="85"/>
        <v>46297</v>
      </c>
      <c r="I1009" s="9">
        <f t="shared" si="86"/>
        <v>6</v>
      </c>
      <c r="J1009" s="10">
        <f t="shared" si="87"/>
        <v>8</v>
      </c>
    </row>
    <row r="1010" spans="1:10" x14ac:dyDescent="0.2">
      <c r="A1010" s="1">
        <v>46297.374745370369</v>
      </c>
      <c r="B1010" t="s">
        <v>56</v>
      </c>
      <c r="C1010" t="s">
        <v>564</v>
      </c>
      <c r="D1010" t="s">
        <v>61</v>
      </c>
      <c r="E1010" t="s">
        <v>7</v>
      </c>
      <c r="F1010" t="s">
        <v>3</v>
      </c>
      <c r="G1010">
        <v>1</v>
      </c>
      <c r="H1010" s="12">
        <f t="shared" si="85"/>
        <v>46297</v>
      </c>
      <c r="I1010" s="9">
        <f t="shared" si="86"/>
        <v>6</v>
      </c>
      <c r="J1010" s="10">
        <f t="shared" si="87"/>
        <v>8</v>
      </c>
    </row>
    <row r="1011" spans="1:10" x14ac:dyDescent="0.2">
      <c r="A1011" s="1">
        <v>46297.374930555554</v>
      </c>
      <c r="B1011" t="s">
        <v>13</v>
      </c>
      <c r="C1011" t="s">
        <v>564</v>
      </c>
      <c r="D1011" t="s">
        <v>61</v>
      </c>
      <c r="E1011" t="s">
        <v>7</v>
      </c>
      <c r="F1011" t="s">
        <v>3</v>
      </c>
      <c r="G1011">
        <v>1</v>
      </c>
      <c r="H1011" s="12">
        <f t="shared" si="85"/>
        <v>46297</v>
      </c>
      <c r="I1011" s="9">
        <f t="shared" si="86"/>
        <v>6</v>
      </c>
      <c r="J1011" s="10">
        <f t="shared" si="87"/>
        <v>8</v>
      </c>
    </row>
    <row r="1012" spans="1:10" x14ac:dyDescent="0.2">
      <c r="A1012" s="1">
        <v>46297.375150462962</v>
      </c>
      <c r="B1012" t="s">
        <v>9</v>
      </c>
      <c r="C1012" t="s">
        <v>564</v>
      </c>
      <c r="D1012" t="s">
        <v>61</v>
      </c>
      <c r="E1012" t="s">
        <v>7</v>
      </c>
      <c r="F1012" t="s">
        <v>3</v>
      </c>
      <c r="G1012">
        <v>1</v>
      </c>
      <c r="H1012" s="12">
        <f t="shared" si="85"/>
        <v>46297</v>
      </c>
      <c r="I1012" s="9">
        <f t="shared" si="86"/>
        <v>6</v>
      </c>
      <c r="J1012" s="10">
        <f t="shared" si="87"/>
        <v>9</v>
      </c>
    </row>
    <row r="1013" spans="1:10" x14ac:dyDescent="0.2">
      <c r="A1013" s="1">
        <v>46297.411273148151</v>
      </c>
      <c r="B1013" t="s">
        <v>8</v>
      </c>
      <c r="C1013" t="s">
        <v>565</v>
      </c>
      <c r="D1013" t="s">
        <v>6</v>
      </c>
      <c r="E1013" t="s">
        <v>7</v>
      </c>
      <c r="F1013" t="s">
        <v>3</v>
      </c>
      <c r="G1013">
        <v>1</v>
      </c>
      <c r="H1013" s="12">
        <f t="shared" si="85"/>
        <v>46297</v>
      </c>
      <c r="I1013" s="9">
        <f t="shared" si="86"/>
        <v>6</v>
      </c>
      <c r="J1013" s="10">
        <f t="shared" si="87"/>
        <v>9</v>
      </c>
    </row>
    <row r="1014" spans="1:10" x14ac:dyDescent="0.2">
      <c r="A1014" s="1">
        <v>46297.418888888889</v>
      </c>
      <c r="B1014" t="s">
        <v>19</v>
      </c>
      <c r="C1014" t="s">
        <v>94</v>
      </c>
      <c r="D1014" t="s">
        <v>95</v>
      </c>
      <c r="E1014" t="s">
        <v>96</v>
      </c>
      <c r="F1014" t="s">
        <v>3</v>
      </c>
      <c r="G1014">
        <v>1</v>
      </c>
      <c r="H1014" s="12">
        <f t="shared" si="85"/>
        <v>46297</v>
      </c>
      <c r="I1014" s="9">
        <f t="shared" si="86"/>
        <v>6</v>
      </c>
      <c r="J1014" s="10">
        <f t="shared" si="87"/>
        <v>10</v>
      </c>
    </row>
    <row r="1015" spans="1:10" x14ac:dyDescent="0.2">
      <c r="A1015" s="1">
        <v>46297.45045138889</v>
      </c>
      <c r="B1015" t="s">
        <v>11</v>
      </c>
      <c r="C1015" t="s">
        <v>235</v>
      </c>
      <c r="D1015" t="s">
        <v>61</v>
      </c>
      <c r="E1015" t="s">
        <v>7</v>
      </c>
      <c r="F1015" t="s">
        <v>3</v>
      </c>
      <c r="G1015">
        <v>1</v>
      </c>
      <c r="H1015" s="12">
        <f t="shared" si="85"/>
        <v>46297</v>
      </c>
      <c r="I1015" s="9">
        <f t="shared" si="86"/>
        <v>6</v>
      </c>
      <c r="J1015" s="10">
        <f t="shared" si="87"/>
        <v>10</v>
      </c>
    </row>
    <row r="1016" spans="1:10" x14ac:dyDescent="0.2">
      <c r="A1016" s="1">
        <v>46297.467395833337</v>
      </c>
      <c r="B1016" t="s">
        <v>4</v>
      </c>
      <c r="C1016" t="s">
        <v>271</v>
      </c>
      <c r="D1016" t="s">
        <v>26</v>
      </c>
      <c r="E1016" t="s">
        <v>7</v>
      </c>
      <c r="F1016" t="s">
        <v>3</v>
      </c>
      <c r="G1016">
        <v>1</v>
      </c>
      <c r="H1016" s="12">
        <f t="shared" si="85"/>
        <v>46297</v>
      </c>
      <c r="I1016" s="9">
        <f t="shared" si="86"/>
        <v>6</v>
      </c>
      <c r="J1016" s="10">
        <f t="shared" si="87"/>
        <v>11</v>
      </c>
    </row>
    <row r="1017" spans="1:10" x14ac:dyDescent="0.2">
      <c r="A1017" s="1">
        <v>46297.467442129629</v>
      </c>
      <c r="B1017" t="s">
        <v>11</v>
      </c>
      <c r="C1017" t="s">
        <v>271</v>
      </c>
      <c r="D1017" t="s">
        <v>26</v>
      </c>
      <c r="E1017" t="s">
        <v>7</v>
      </c>
      <c r="F1017" t="s">
        <v>3</v>
      </c>
      <c r="G1017">
        <v>1</v>
      </c>
      <c r="H1017" s="12">
        <f t="shared" si="85"/>
        <v>46297</v>
      </c>
      <c r="I1017" s="9">
        <f t="shared" si="86"/>
        <v>6</v>
      </c>
      <c r="J1017" s="10">
        <f t="shared" si="87"/>
        <v>11</v>
      </c>
    </row>
    <row r="1018" spans="1:10" x14ac:dyDescent="0.2">
      <c r="A1018" s="1">
        <v>46297.468680555554</v>
      </c>
      <c r="B1018" t="s">
        <v>8</v>
      </c>
      <c r="C1018" t="s">
        <v>271</v>
      </c>
      <c r="D1018" t="s">
        <v>26</v>
      </c>
      <c r="E1018" t="s">
        <v>7</v>
      </c>
      <c r="F1018" t="s">
        <v>3</v>
      </c>
      <c r="G1018">
        <v>1</v>
      </c>
      <c r="H1018" s="12">
        <f t="shared" si="85"/>
        <v>46297</v>
      </c>
      <c r="I1018" s="9">
        <f t="shared" si="86"/>
        <v>6</v>
      </c>
      <c r="J1018" s="10">
        <f t="shared" si="87"/>
        <v>11</v>
      </c>
    </row>
    <row r="1019" spans="1:10" x14ac:dyDescent="0.2">
      <c r="A1019" s="1">
        <v>46297.486064814817</v>
      </c>
      <c r="B1019" t="s">
        <v>52</v>
      </c>
      <c r="C1019" t="s">
        <v>566</v>
      </c>
      <c r="D1019" t="s">
        <v>29</v>
      </c>
      <c r="E1019" t="s">
        <v>30</v>
      </c>
      <c r="F1019" t="s">
        <v>3</v>
      </c>
      <c r="G1019">
        <v>1</v>
      </c>
      <c r="H1019" s="12">
        <f t="shared" si="85"/>
        <v>46297</v>
      </c>
      <c r="I1019" s="9">
        <f t="shared" si="86"/>
        <v>6</v>
      </c>
      <c r="J1019" s="10">
        <f t="shared" si="87"/>
        <v>11</v>
      </c>
    </row>
    <row r="1020" spans="1:10" x14ac:dyDescent="0.2">
      <c r="A1020" s="1">
        <v>46297.636828703704</v>
      </c>
      <c r="B1020" t="s">
        <v>8</v>
      </c>
      <c r="C1020" t="s">
        <v>567</v>
      </c>
      <c r="D1020" t="s">
        <v>61</v>
      </c>
      <c r="E1020" t="s">
        <v>7</v>
      </c>
      <c r="F1020" t="s">
        <v>3</v>
      </c>
      <c r="G1020">
        <v>1</v>
      </c>
      <c r="H1020" s="12">
        <f t="shared" si="85"/>
        <v>46297</v>
      </c>
      <c r="I1020" s="9">
        <f t="shared" si="86"/>
        <v>6</v>
      </c>
      <c r="J1020" s="10">
        <f t="shared" si="87"/>
        <v>15</v>
      </c>
    </row>
    <row r="1021" spans="1:10" x14ac:dyDescent="0.2">
      <c r="A1021" s="1">
        <v>46297.659629629627</v>
      </c>
      <c r="B1021" t="s">
        <v>4</v>
      </c>
      <c r="C1021" t="s">
        <v>164</v>
      </c>
      <c r="D1021" t="s">
        <v>6</v>
      </c>
      <c r="E1021" t="s">
        <v>7</v>
      </c>
      <c r="F1021" t="s">
        <v>3</v>
      </c>
      <c r="G1021">
        <v>1</v>
      </c>
      <c r="H1021" s="12">
        <f t="shared" si="85"/>
        <v>46297</v>
      </c>
      <c r="I1021" s="9">
        <f t="shared" si="86"/>
        <v>6</v>
      </c>
      <c r="J1021" s="10">
        <f t="shared" si="87"/>
        <v>15</v>
      </c>
    </row>
    <row r="1022" spans="1:10" x14ac:dyDescent="0.2">
      <c r="A1022" s="1">
        <v>46297.65966435185</v>
      </c>
      <c r="B1022" t="s">
        <v>8</v>
      </c>
      <c r="C1022" t="s">
        <v>164</v>
      </c>
      <c r="D1022" t="s">
        <v>6</v>
      </c>
      <c r="E1022" t="s">
        <v>7</v>
      </c>
      <c r="F1022" t="s">
        <v>3</v>
      </c>
      <c r="G1022">
        <v>1</v>
      </c>
      <c r="H1022" s="12">
        <f t="shared" si="85"/>
        <v>46297</v>
      </c>
      <c r="I1022" s="9">
        <f t="shared" si="86"/>
        <v>6</v>
      </c>
      <c r="J1022" s="10">
        <f t="shared" si="87"/>
        <v>15</v>
      </c>
    </row>
    <row r="1023" spans="1:10" x14ac:dyDescent="0.2">
      <c r="A1023" s="1">
        <v>46297.659861111111</v>
      </c>
      <c r="B1023" t="s">
        <v>11</v>
      </c>
      <c r="C1023" t="s">
        <v>114</v>
      </c>
      <c r="D1023" t="s">
        <v>6</v>
      </c>
      <c r="E1023" t="s">
        <v>7</v>
      </c>
      <c r="F1023" t="s">
        <v>3</v>
      </c>
      <c r="G1023">
        <v>1</v>
      </c>
      <c r="H1023" s="12">
        <f t="shared" si="85"/>
        <v>46297</v>
      </c>
      <c r="I1023" s="9">
        <f t="shared" si="86"/>
        <v>6</v>
      </c>
      <c r="J1023" s="10">
        <f t="shared" si="87"/>
        <v>15</v>
      </c>
    </row>
    <row r="1024" spans="1:10" x14ac:dyDescent="0.2">
      <c r="A1024" s="1">
        <v>46297.660127314812</v>
      </c>
      <c r="B1024" t="s">
        <v>8</v>
      </c>
      <c r="C1024" t="s">
        <v>114</v>
      </c>
      <c r="D1024" t="s">
        <v>6</v>
      </c>
      <c r="E1024" t="s">
        <v>7</v>
      </c>
      <c r="F1024" t="s">
        <v>3</v>
      </c>
      <c r="G1024">
        <v>1</v>
      </c>
      <c r="H1024" s="12">
        <f t="shared" si="85"/>
        <v>46297</v>
      </c>
      <c r="I1024" s="9">
        <f t="shared" si="86"/>
        <v>6</v>
      </c>
      <c r="J1024" s="10">
        <f t="shared" si="87"/>
        <v>15</v>
      </c>
    </row>
    <row r="1025" spans="1:10" x14ac:dyDescent="0.2">
      <c r="A1025" s="1">
        <v>46297.664571759262</v>
      </c>
      <c r="B1025" t="s">
        <v>4</v>
      </c>
      <c r="C1025" t="s">
        <v>123</v>
      </c>
      <c r="D1025" t="s">
        <v>6</v>
      </c>
      <c r="E1025" t="s">
        <v>7</v>
      </c>
      <c r="F1025" t="s">
        <v>3</v>
      </c>
      <c r="G1025">
        <v>1</v>
      </c>
      <c r="H1025" s="12">
        <f t="shared" si="85"/>
        <v>46297</v>
      </c>
      <c r="I1025" s="9">
        <f t="shared" si="86"/>
        <v>6</v>
      </c>
      <c r="J1025" s="10">
        <f t="shared" si="87"/>
        <v>15</v>
      </c>
    </row>
    <row r="1026" spans="1:10" x14ac:dyDescent="0.2">
      <c r="A1026" s="1">
        <v>46297.664837962962</v>
      </c>
      <c r="B1026" t="s">
        <v>8</v>
      </c>
      <c r="C1026" t="s">
        <v>123</v>
      </c>
      <c r="D1026" t="s">
        <v>6</v>
      </c>
      <c r="E1026" t="s">
        <v>7</v>
      </c>
      <c r="F1026" t="s">
        <v>3</v>
      </c>
      <c r="G1026">
        <v>1</v>
      </c>
      <c r="H1026" s="12">
        <f t="shared" si="85"/>
        <v>46297</v>
      </c>
      <c r="I1026" s="9">
        <f t="shared" si="86"/>
        <v>6</v>
      </c>
      <c r="J1026" s="10">
        <f t="shared" si="87"/>
        <v>15</v>
      </c>
    </row>
    <row r="1027" spans="1:10" x14ac:dyDescent="0.2">
      <c r="A1027" s="1">
        <v>46297.670671296299</v>
      </c>
      <c r="B1027" t="s">
        <v>19</v>
      </c>
      <c r="C1027" t="s">
        <v>568</v>
      </c>
      <c r="D1027" t="s">
        <v>92</v>
      </c>
      <c r="E1027" t="s">
        <v>59</v>
      </c>
      <c r="F1027" t="s">
        <v>3</v>
      </c>
      <c r="G1027">
        <v>1</v>
      </c>
      <c r="H1027" s="12">
        <f t="shared" si="85"/>
        <v>46297</v>
      </c>
      <c r="I1027" s="9">
        <f t="shared" si="86"/>
        <v>6</v>
      </c>
      <c r="J1027" s="10">
        <f t="shared" si="87"/>
        <v>16</v>
      </c>
    </row>
    <row r="1028" spans="1:10" x14ac:dyDescent="0.2">
      <c r="A1028" s="1">
        <v>46297.719375000001</v>
      </c>
      <c r="B1028" t="s">
        <v>9</v>
      </c>
      <c r="C1028" t="s">
        <v>569</v>
      </c>
      <c r="D1028" t="s">
        <v>249</v>
      </c>
      <c r="E1028" t="s">
        <v>7</v>
      </c>
      <c r="F1028" t="s">
        <v>3</v>
      </c>
      <c r="G1028">
        <v>1</v>
      </c>
      <c r="H1028" s="12">
        <f t="shared" si="85"/>
        <v>46297</v>
      </c>
      <c r="I1028" s="9">
        <f t="shared" si="86"/>
        <v>6</v>
      </c>
      <c r="J1028" s="10">
        <f t="shared" si="87"/>
        <v>17</v>
      </c>
    </row>
    <row r="1029" spans="1:10" x14ac:dyDescent="0.2">
      <c r="A1029" s="1">
        <v>46297.734930555554</v>
      </c>
      <c r="B1029" t="s">
        <v>4</v>
      </c>
      <c r="C1029" t="s">
        <v>378</v>
      </c>
      <c r="D1029" t="s">
        <v>201</v>
      </c>
      <c r="E1029" t="s">
        <v>7</v>
      </c>
      <c r="F1029" t="s">
        <v>3</v>
      </c>
      <c r="G1029">
        <v>1</v>
      </c>
      <c r="H1029" s="12">
        <f t="shared" si="85"/>
        <v>46297</v>
      </c>
      <c r="I1029" s="9">
        <f t="shared" si="86"/>
        <v>6</v>
      </c>
      <c r="J1029" s="10">
        <f t="shared" si="87"/>
        <v>17</v>
      </c>
    </row>
    <row r="1030" spans="1:10" x14ac:dyDescent="0.2">
      <c r="A1030" s="1">
        <v>46297.735439814816</v>
      </c>
      <c r="B1030" t="s">
        <v>11</v>
      </c>
      <c r="C1030" t="s">
        <v>549</v>
      </c>
      <c r="D1030" t="s">
        <v>6</v>
      </c>
      <c r="E1030" t="s">
        <v>7</v>
      </c>
      <c r="F1030" t="s">
        <v>3</v>
      </c>
      <c r="G1030">
        <v>1</v>
      </c>
      <c r="H1030" s="12">
        <f t="shared" si="85"/>
        <v>46297</v>
      </c>
      <c r="I1030" s="9">
        <f t="shared" si="86"/>
        <v>6</v>
      </c>
      <c r="J1030" s="10">
        <f t="shared" si="87"/>
        <v>17</v>
      </c>
    </row>
    <row r="1031" spans="1:10" x14ac:dyDescent="0.2">
      <c r="A1031" s="1">
        <v>46297.735474537039</v>
      </c>
      <c r="B1031" t="s">
        <v>8</v>
      </c>
      <c r="C1031" t="s">
        <v>378</v>
      </c>
      <c r="D1031" t="s">
        <v>201</v>
      </c>
      <c r="E1031" t="s">
        <v>7</v>
      </c>
      <c r="F1031" t="s">
        <v>3</v>
      </c>
      <c r="G1031">
        <v>1</v>
      </c>
      <c r="H1031" s="12">
        <f t="shared" si="85"/>
        <v>46297</v>
      </c>
      <c r="I1031" s="9">
        <f t="shared" si="86"/>
        <v>6</v>
      </c>
      <c r="J1031" s="10">
        <f t="shared" si="87"/>
        <v>17</v>
      </c>
    </row>
    <row r="1032" spans="1:10" x14ac:dyDescent="0.2">
      <c r="A1032" s="1">
        <v>46297.735474537039</v>
      </c>
      <c r="B1032" t="s">
        <v>11</v>
      </c>
      <c r="C1032" t="s">
        <v>570</v>
      </c>
      <c r="D1032" t="s">
        <v>348</v>
      </c>
      <c r="E1032" t="s">
        <v>349</v>
      </c>
      <c r="F1032" t="s">
        <v>3</v>
      </c>
      <c r="G1032">
        <v>1</v>
      </c>
      <c r="H1032" s="12">
        <f t="shared" si="85"/>
        <v>46297</v>
      </c>
      <c r="I1032" s="9">
        <f t="shared" si="86"/>
        <v>6</v>
      </c>
      <c r="J1032" s="10">
        <f t="shared" si="87"/>
        <v>17</v>
      </c>
    </row>
    <row r="1033" spans="1:10" x14ac:dyDescent="0.2">
      <c r="A1033" s="1">
        <v>46297.735555555555</v>
      </c>
      <c r="B1033" t="s">
        <v>4</v>
      </c>
      <c r="C1033" t="s">
        <v>571</v>
      </c>
      <c r="D1033" t="s">
        <v>40</v>
      </c>
      <c r="E1033" t="s">
        <v>30</v>
      </c>
      <c r="F1033" t="s">
        <v>3</v>
      </c>
      <c r="G1033">
        <v>1</v>
      </c>
      <c r="H1033" s="12">
        <f t="shared" si="85"/>
        <v>46297</v>
      </c>
      <c r="I1033" s="9">
        <f t="shared" si="86"/>
        <v>6</v>
      </c>
      <c r="J1033" s="10">
        <f t="shared" si="87"/>
        <v>17</v>
      </c>
    </row>
    <row r="1034" spans="1:10" x14ac:dyDescent="0.2">
      <c r="A1034" s="1">
        <v>46297.735590277778</v>
      </c>
      <c r="B1034" t="s">
        <v>8</v>
      </c>
      <c r="C1034" t="s">
        <v>572</v>
      </c>
      <c r="D1034" t="s">
        <v>573</v>
      </c>
      <c r="E1034" t="s">
        <v>111</v>
      </c>
      <c r="F1034" t="s">
        <v>574</v>
      </c>
      <c r="G1034">
        <v>1</v>
      </c>
      <c r="H1034" s="12">
        <f t="shared" si="85"/>
        <v>46297</v>
      </c>
      <c r="I1034" s="9">
        <f t="shared" si="86"/>
        <v>6</v>
      </c>
      <c r="J1034" s="10">
        <f t="shared" si="87"/>
        <v>17</v>
      </c>
    </row>
    <row r="1035" spans="1:10" x14ac:dyDescent="0.2">
      <c r="A1035" s="1">
        <v>46297.735659722224</v>
      </c>
      <c r="B1035" t="s">
        <v>4</v>
      </c>
      <c r="C1035" t="s">
        <v>315</v>
      </c>
      <c r="D1035" t="s">
        <v>242</v>
      </c>
      <c r="E1035" t="s">
        <v>243</v>
      </c>
      <c r="F1035" t="s">
        <v>3</v>
      </c>
      <c r="G1035">
        <v>1</v>
      </c>
      <c r="H1035" s="12">
        <f t="shared" si="85"/>
        <v>46297</v>
      </c>
      <c r="I1035" s="9">
        <f t="shared" si="86"/>
        <v>6</v>
      </c>
      <c r="J1035" s="10">
        <f t="shared" si="87"/>
        <v>17</v>
      </c>
    </row>
    <row r="1036" spans="1:10" x14ac:dyDescent="0.2">
      <c r="A1036" s="1">
        <v>46297.739525462966</v>
      </c>
      <c r="B1036" t="s">
        <v>101</v>
      </c>
      <c r="C1036" t="s">
        <v>378</v>
      </c>
      <c r="D1036" t="s">
        <v>201</v>
      </c>
      <c r="E1036" t="s">
        <v>7</v>
      </c>
      <c r="F1036" t="s">
        <v>3</v>
      </c>
      <c r="G1036">
        <v>1</v>
      </c>
      <c r="H1036" s="12">
        <f t="shared" si="85"/>
        <v>46297</v>
      </c>
      <c r="I1036" s="9">
        <f t="shared" si="86"/>
        <v>6</v>
      </c>
      <c r="J1036" s="10">
        <f t="shared" si="87"/>
        <v>17</v>
      </c>
    </row>
    <row r="1037" spans="1:10" x14ac:dyDescent="0.2">
      <c r="A1037" s="1">
        <v>46297.743715277778</v>
      </c>
      <c r="B1037" t="s">
        <v>9</v>
      </c>
      <c r="C1037" t="s">
        <v>258</v>
      </c>
      <c r="D1037" t="s">
        <v>6</v>
      </c>
      <c r="E1037" t="s">
        <v>7</v>
      </c>
      <c r="F1037" t="s">
        <v>3</v>
      </c>
      <c r="G1037">
        <v>1</v>
      </c>
      <c r="H1037" s="12">
        <f t="shared" si="85"/>
        <v>46297</v>
      </c>
      <c r="I1037" s="9">
        <f t="shared" si="86"/>
        <v>6</v>
      </c>
      <c r="J1037" s="10">
        <f t="shared" si="87"/>
        <v>17</v>
      </c>
    </row>
    <row r="1038" spans="1:10" x14ac:dyDescent="0.2">
      <c r="A1038" s="1">
        <v>46297.74386574074</v>
      </c>
      <c r="B1038" t="s">
        <v>9</v>
      </c>
      <c r="C1038" t="s">
        <v>450</v>
      </c>
      <c r="D1038" t="s">
        <v>88</v>
      </c>
      <c r="E1038" t="s">
        <v>39</v>
      </c>
      <c r="F1038" t="s">
        <v>3</v>
      </c>
      <c r="G1038">
        <v>1</v>
      </c>
      <c r="H1038" s="12">
        <f t="shared" si="85"/>
        <v>46297</v>
      </c>
      <c r="I1038" s="9">
        <f t="shared" si="86"/>
        <v>6</v>
      </c>
      <c r="J1038" s="10">
        <f t="shared" si="87"/>
        <v>17</v>
      </c>
    </row>
    <row r="1039" spans="1:10" x14ac:dyDescent="0.2">
      <c r="A1039" s="1">
        <v>46297.744502314818</v>
      </c>
      <c r="B1039" t="s">
        <v>4</v>
      </c>
      <c r="C1039" t="s">
        <v>450</v>
      </c>
      <c r="D1039" t="s">
        <v>88</v>
      </c>
      <c r="E1039" t="s">
        <v>39</v>
      </c>
      <c r="F1039" t="s">
        <v>3</v>
      </c>
      <c r="G1039">
        <v>1</v>
      </c>
      <c r="H1039" s="12">
        <f t="shared" si="85"/>
        <v>46297</v>
      </c>
      <c r="I1039" s="9">
        <f t="shared" si="86"/>
        <v>6</v>
      </c>
      <c r="J1039" s="10">
        <f t="shared" si="87"/>
        <v>17</v>
      </c>
    </row>
    <row r="1040" spans="1:10" x14ac:dyDescent="0.2">
      <c r="A1040" s="1">
        <v>46297.757175925923</v>
      </c>
      <c r="B1040" t="s">
        <v>9</v>
      </c>
      <c r="C1040" t="s">
        <v>575</v>
      </c>
      <c r="D1040" t="s">
        <v>61</v>
      </c>
      <c r="E1040" t="s">
        <v>7</v>
      </c>
      <c r="F1040" t="s">
        <v>3</v>
      </c>
      <c r="G1040">
        <v>1</v>
      </c>
      <c r="H1040" s="12">
        <f t="shared" si="85"/>
        <v>46297</v>
      </c>
      <c r="I1040" s="9">
        <f t="shared" si="86"/>
        <v>6</v>
      </c>
      <c r="J1040" s="10">
        <f t="shared" si="87"/>
        <v>18</v>
      </c>
    </row>
    <row r="1041" spans="1:10" x14ac:dyDescent="0.2">
      <c r="A1041" s="1">
        <v>46297.762037037035</v>
      </c>
      <c r="B1041" t="s">
        <v>8</v>
      </c>
      <c r="C1041" t="s">
        <v>576</v>
      </c>
      <c r="D1041" t="s">
        <v>40</v>
      </c>
      <c r="E1041" t="s">
        <v>30</v>
      </c>
      <c r="F1041" t="s">
        <v>3</v>
      </c>
      <c r="G1041">
        <v>1</v>
      </c>
      <c r="H1041" s="12">
        <f t="shared" si="85"/>
        <v>46297</v>
      </c>
      <c r="I1041" s="9">
        <f t="shared" si="86"/>
        <v>6</v>
      </c>
      <c r="J1041" s="10">
        <f t="shared" si="87"/>
        <v>18</v>
      </c>
    </row>
    <row r="1042" spans="1:10" x14ac:dyDescent="0.2">
      <c r="A1042" s="1">
        <v>46297.768414351849</v>
      </c>
      <c r="B1042" t="s">
        <v>19</v>
      </c>
      <c r="C1042" t="s">
        <v>414</v>
      </c>
      <c r="D1042" t="s">
        <v>33</v>
      </c>
      <c r="E1042" t="s">
        <v>7</v>
      </c>
      <c r="F1042" t="s">
        <v>3</v>
      </c>
      <c r="G1042">
        <v>1</v>
      </c>
      <c r="H1042" s="12">
        <f t="shared" si="85"/>
        <v>46297</v>
      </c>
      <c r="I1042" s="9">
        <f t="shared" si="86"/>
        <v>6</v>
      </c>
      <c r="J1042" s="10">
        <f t="shared" si="87"/>
        <v>18</v>
      </c>
    </row>
    <row r="1043" spans="1:10" x14ac:dyDescent="0.2">
      <c r="A1043" s="1">
        <v>46297.777546296296</v>
      </c>
      <c r="B1043" t="s">
        <v>27</v>
      </c>
      <c r="C1043" t="s">
        <v>414</v>
      </c>
      <c r="D1043" t="s">
        <v>33</v>
      </c>
      <c r="E1043" t="s">
        <v>7</v>
      </c>
      <c r="F1043" t="s">
        <v>3</v>
      </c>
      <c r="G1043">
        <v>1</v>
      </c>
      <c r="H1043" s="12">
        <f t="shared" si="85"/>
        <v>46297</v>
      </c>
      <c r="I1043" s="9">
        <f t="shared" si="86"/>
        <v>6</v>
      </c>
      <c r="J1043" s="10">
        <f t="shared" si="87"/>
        <v>18</v>
      </c>
    </row>
    <row r="1044" spans="1:10" x14ac:dyDescent="0.2">
      <c r="A1044" s="1">
        <v>46297.786608796298</v>
      </c>
      <c r="B1044" t="s">
        <v>8</v>
      </c>
      <c r="C1044" t="s">
        <v>350</v>
      </c>
      <c r="D1044" t="s">
        <v>6</v>
      </c>
      <c r="E1044" t="s">
        <v>7</v>
      </c>
      <c r="F1044" t="s">
        <v>3</v>
      </c>
      <c r="G1044">
        <v>1</v>
      </c>
      <c r="H1044" s="12">
        <f t="shared" si="85"/>
        <v>46297</v>
      </c>
      <c r="I1044" s="9">
        <f t="shared" si="86"/>
        <v>6</v>
      </c>
      <c r="J1044" s="10">
        <f t="shared" si="87"/>
        <v>18</v>
      </c>
    </row>
    <row r="1045" spans="1:10" x14ac:dyDescent="0.2">
      <c r="A1045" s="1">
        <v>46297.793854166666</v>
      </c>
      <c r="B1045" t="s">
        <v>4</v>
      </c>
      <c r="C1045" t="s">
        <v>189</v>
      </c>
      <c r="D1045" t="s">
        <v>29</v>
      </c>
      <c r="E1045" t="s">
        <v>30</v>
      </c>
      <c r="F1045" t="s">
        <v>3</v>
      </c>
      <c r="G1045">
        <v>1</v>
      </c>
      <c r="H1045" s="12">
        <f t="shared" si="85"/>
        <v>46297</v>
      </c>
      <c r="I1045" s="9">
        <f t="shared" si="86"/>
        <v>6</v>
      </c>
      <c r="J1045" s="10">
        <f t="shared" si="87"/>
        <v>19</v>
      </c>
    </row>
    <row r="1046" spans="1:10" x14ac:dyDescent="0.2">
      <c r="A1046" s="1">
        <v>46297.793900462966</v>
      </c>
      <c r="B1046" t="s">
        <v>8</v>
      </c>
      <c r="C1046" t="s">
        <v>189</v>
      </c>
      <c r="D1046" t="s">
        <v>29</v>
      </c>
      <c r="E1046" t="s">
        <v>30</v>
      </c>
      <c r="F1046" t="s">
        <v>3</v>
      </c>
      <c r="G1046">
        <v>1</v>
      </c>
      <c r="H1046" s="12">
        <f t="shared" si="85"/>
        <v>46297</v>
      </c>
      <c r="I1046" s="9">
        <f t="shared" si="86"/>
        <v>6</v>
      </c>
      <c r="J1046" s="10">
        <f t="shared" si="87"/>
        <v>19</v>
      </c>
    </row>
    <row r="1047" spans="1:10" x14ac:dyDescent="0.2">
      <c r="A1047" s="1">
        <v>46297.796898148146</v>
      </c>
      <c r="B1047" t="s">
        <v>27</v>
      </c>
      <c r="C1047" t="s">
        <v>414</v>
      </c>
      <c r="D1047" t="s">
        <v>33</v>
      </c>
      <c r="E1047" t="s">
        <v>7</v>
      </c>
      <c r="F1047" t="s">
        <v>3</v>
      </c>
      <c r="G1047">
        <v>1</v>
      </c>
      <c r="H1047" s="12">
        <f t="shared" si="85"/>
        <v>46297</v>
      </c>
      <c r="I1047" s="9">
        <f t="shared" si="86"/>
        <v>6</v>
      </c>
      <c r="J1047" s="10">
        <f t="shared" si="87"/>
        <v>19</v>
      </c>
    </row>
    <row r="1048" spans="1:10" x14ac:dyDescent="0.2">
      <c r="A1048" s="1">
        <v>46297.797627314816</v>
      </c>
      <c r="B1048" t="s">
        <v>13</v>
      </c>
      <c r="C1048" t="s">
        <v>402</v>
      </c>
      <c r="D1048" t="s">
        <v>249</v>
      </c>
      <c r="E1048" t="s">
        <v>7</v>
      </c>
      <c r="F1048" t="s">
        <v>3</v>
      </c>
      <c r="G1048">
        <v>1</v>
      </c>
      <c r="H1048" s="12">
        <f t="shared" si="85"/>
        <v>46297</v>
      </c>
      <c r="I1048" s="9">
        <f t="shared" si="86"/>
        <v>6</v>
      </c>
      <c r="J1048" s="10">
        <f t="shared" si="87"/>
        <v>19</v>
      </c>
    </row>
    <row r="1049" spans="1:10" x14ac:dyDescent="0.2">
      <c r="A1049" s="1">
        <v>46297.797766203701</v>
      </c>
      <c r="B1049" t="s">
        <v>4</v>
      </c>
      <c r="C1049" t="s">
        <v>414</v>
      </c>
      <c r="D1049" t="s">
        <v>33</v>
      </c>
      <c r="E1049" t="s">
        <v>7</v>
      </c>
      <c r="F1049" t="s">
        <v>3</v>
      </c>
      <c r="G1049">
        <v>1</v>
      </c>
      <c r="H1049" s="12">
        <f t="shared" si="85"/>
        <v>46297</v>
      </c>
      <c r="I1049" s="9">
        <f t="shared" si="86"/>
        <v>6</v>
      </c>
      <c r="J1049" s="10">
        <f t="shared" si="87"/>
        <v>19</v>
      </c>
    </row>
    <row r="1050" spans="1:10" x14ac:dyDescent="0.2">
      <c r="A1050" s="1">
        <v>46297.798819444448</v>
      </c>
      <c r="B1050" t="s">
        <v>4</v>
      </c>
      <c r="C1050" t="s">
        <v>402</v>
      </c>
      <c r="D1050" t="s">
        <v>249</v>
      </c>
      <c r="E1050" t="s">
        <v>7</v>
      </c>
      <c r="F1050" t="s">
        <v>3</v>
      </c>
      <c r="G1050">
        <v>1</v>
      </c>
      <c r="H1050" s="12">
        <f t="shared" si="85"/>
        <v>46297</v>
      </c>
      <c r="I1050" s="9">
        <f t="shared" si="86"/>
        <v>6</v>
      </c>
      <c r="J1050" s="10">
        <f t="shared" si="87"/>
        <v>19</v>
      </c>
    </row>
    <row r="1051" spans="1:10" x14ac:dyDescent="0.2">
      <c r="A1051" s="1">
        <v>46297.798981481479</v>
      </c>
      <c r="B1051" t="s">
        <v>8</v>
      </c>
      <c r="C1051" t="s">
        <v>402</v>
      </c>
      <c r="D1051" t="s">
        <v>249</v>
      </c>
      <c r="E1051" t="s">
        <v>7</v>
      </c>
      <c r="F1051" t="s">
        <v>3</v>
      </c>
      <c r="G1051">
        <v>1</v>
      </c>
      <c r="H1051" s="12">
        <f t="shared" si="85"/>
        <v>46297</v>
      </c>
      <c r="I1051" s="9">
        <f t="shared" si="86"/>
        <v>6</v>
      </c>
      <c r="J1051" s="10">
        <f t="shared" si="87"/>
        <v>19</v>
      </c>
    </row>
    <row r="1052" spans="1:10" x14ac:dyDescent="0.2">
      <c r="A1052" s="1">
        <v>46297.80097222222</v>
      </c>
      <c r="B1052" t="s">
        <v>11</v>
      </c>
      <c r="C1052" t="s">
        <v>402</v>
      </c>
      <c r="D1052" t="s">
        <v>249</v>
      </c>
      <c r="E1052" t="s">
        <v>7</v>
      </c>
      <c r="F1052" t="s">
        <v>3</v>
      </c>
      <c r="G1052">
        <v>1</v>
      </c>
      <c r="H1052" s="12">
        <f t="shared" si="85"/>
        <v>46297</v>
      </c>
      <c r="I1052" s="9">
        <f t="shared" si="86"/>
        <v>6</v>
      </c>
      <c r="J1052" s="10">
        <f t="shared" si="87"/>
        <v>19</v>
      </c>
    </row>
    <row r="1053" spans="1:10" x14ac:dyDescent="0.2">
      <c r="A1053" s="1">
        <v>46297.802187499998</v>
      </c>
      <c r="B1053" t="s">
        <v>485</v>
      </c>
      <c r="C1053" t="s">
        <v>402</v>
      </c>
      <c r="D1053" t="s">
        <v>249</v>
      </c>
      <c r="E1053" t="s">
        <v>7</v>
      </c>
      <c r="F1053" t="s">
        <v>3</v>
      </c>
      <c r="G1053">
        <v>1</v>
      </c>
      <c r="H1053" s="12">
        <f t="shared" si="85"/>
        <v>46297</v>
      </c>
      <c r="I1053" s="9">
        <f t="shared" si="86"/>
        <v>6</v>
      </c>
      <c r="J1053" s="10">
        <f t="shared" si="87"/>
        <v>19</v>
      </c>
    </row>
    <row r="1054" spans="1:10" x14ac:dyDescent="0.2">
      <c r="A1054" s="1">
        <v>46297.803425925929</v>
      </c>
      <c r="B1054" t="s">
        <v>101</v>
      </c>
      <c r="C1054" t="s">
        <v>402</v>
      </c>
      <c r="D1054" t="s">
        <v>249</v>
      </c>
      <c r="E1054" t="s">
        <v>7</v>
      </c>
      <c r="F1054" t="s">
        <v>3</v>
      </c>
      <c r="G1054">
        <v>1</v>
      </c>
      <c r="H1054" s="12">
        <f t="shared" si="85"/>
        <v>46297</v>
      </c>
      <c r="I1054" s="9">
        <f t="shared" si="86"/>
        <v>6</v>
      </c>
      <c r="J1054" s="10">
        <f t="shared" si="87"/>
        <v>19</v>
      </c>
    </row>
    <row r="1055" spans="1:10" x14ac:dyDescent="0.2">
      <c r="A1055" s="1">
        <v>46297.809270833335</v>
      </c>
      <c r="B1055" t="s">
        <v>56</v>
      </c>
      <c r="C1055" t="s">
        <v>402</v>
      </c>
      <c r="D1055" t="s">
        <v>249</v>
      </c>
      <c r="E1055" t="s">
        <v>7</v>
      </c>
      <c r="F1055" t="s">
        <v>3</v>
      </c>
      <c r="G1055">
        <v>1</v>
      </c>
      <c r="H1055" s="12">
        <f t="shared" si="85"/>
        <v>46297</v>
      </c>
      <c r="I1055" s="9">
        <f t="shared" si="86"/>
        <v>6</v>
      </c>
      <c r="J1055" s="10">
        <f t="shared" si="87"/>
        <v>19</v>
      </c>
    </row>
    <row r="1056" spans="1:10" x14ac:dyDescent="0.2">
      <c r="A1056" s="1">
        <v>46297.818935185183</v>
      </c>
      <c r="B1056" t="s">
        <v>11</v>
      </c>
      <c r="C1056" t="s">
        <v>41</v>
      </c>
      <c r="D1056" t="s">
        <v>26</v>
      </c>
      <c r="E1056" t="s">
        <v>7</v>
      </c>
      <c r="F1056" t="s">
        <v>3</v>
      </c>
      <c r="G1056">
        <v>1</v>
      </c>
      <c r="H1056" s="12">
        <f t="shared" si="85"/>
        <v>46297</v>
      </c>
      <c r="I1056" s="9">
        <f t="shared" si="86"/>
        <v>6</v>
      </c>
      <c r="J1056" s="10">
        <f t="shared" si="87"/>
        <v>19</v>
      </c>
    </row>
    <row r="1057" spans="1:10" x14ac:dyDescent="0.2">
      <c r="A1057" s="1">
        <v>46297.822511574072</v>
      </c>
      <c r="B1057" t="s">
        <v>8</v>
      </c>
      <c r="C1057" t="s">
        <v>414</v>
      </c>
      <c r="D1057" t="s">
        <v>33</v>
      </c>
      <c r="E1057" t="s">
        <v>7</v>
      </c>
      <c r="F1057" t="s">
        <v>3</v>
      </c>
      <c r="G1057">
        <v>1</v>
      </c>
      <c r="H1057" s="12">
        <f t="shared" si="85"/>
        <v>46297</v>
      </c>
      <c r="I1057" s="9">
        <f t="shared" si="86"/>
        <v>6</v>
      </c>
      <c r="J1057" s="10">
        <f t="shared" si="87"/>
        <v>19</v>
      </c>
    </row>
    <row r="1058" spans="1:10" x14ac:dyDescent="0.2">
      <c r="A1058" s="1">
        <v>46297.840474537035</v>
      </c>
      <c r="B1058" t="s">
        <v>4</v>
      </c>
      <c r="C1058" t="s">
        <v>114</v>
      </c>
      <c r="D1058" t="s">
        <v>6</v>
      </c>
      <c r="E1058" t="s">
        <v>7</v>
      </c>
      <c r="F1058" t="s">
        <v>3</v>
      </c>
      <c r="G1058">
        <v>1</v>
      </c>
      <c r="H1058" s="12">
        <f t="shared" si="85"/>
        <v>46297</v>
      </c>
      <c r="I1058" s="9">
        <f t="shared" si="86"/>
        <v>6</v>
      </c>
      <c r="J1058" s="10">
        <f t="shared" si="87"/>
        <v>20</v>
      </c>
    </row>
    <row r="1059" spans="1:10" x14ac:dyDescent="0.2">
      <c r="A1059" s="1">
        <v>46297.840497685182</v>
      </c>
      <c r="B1059" t="s">
        <v>8</v>
      </c>
      <c r="C1059" t="s">
        <v>114</v>
      </c>
      <c r="D1059" t="s">
        <v>6</v>
      </c>
      <c r="E1059" t="s">
        <v>7</v>
      </c>
      <c r="F1059" t="s">
        <v>3</v>
      </c>
      <c r="G1059">
        <v>1</v>
      </c>
      <c r="H1059" s="12">
        <f t="shared" si="85"/>
        <v>46297</v>
      </c>
      <c r="I1059" s="9">
        <f t="shared" si="86"/>
        <v>6</v>
      </c>
      <c r="J1059" s="10">
        <f t="shared" si="87"/>
        <v>20</v>
      </c>
    </row>
    <row r="1060" spans="1:10" x14ac:dyDescent="0.2">
      <c r="A1060" s="1">
        <v>46297.841956018521</v>
      </c>
      <c r="B1060" t="s">
        <v>8</v>
      </c>
      <c r="C1060" t="s">
        <v>497</v>
      </c>
      <c r="D1060" t="s">
        <v>387</v>
      </c>
      <c r="E1060" t="s">
        <v>388</v>
      </c>
      <c r="F1060" t="s">
        <v>3</v>
      </c>
      <c r="G1060">
        <v>1</v>
      </c>
      <c r="H1060" s="12">
        <f t="shared" si="85"/>
        <v>46297</v>
      </c>
      <c r="I1060" s="9">
        <f t="shared" si="86"/>
        <v>6</v>
      </c>
      <c r="J1060" s="10">
        <f t="shared" si="87"/>
        <v>20</v>
      </c>
    </row>
    <row r="1061" spans="1:10" x14ac:dyDescent="0.2">
      <c r="A1061" s="1">
        <v>46297.857928240737</v>
      </c>
      <c r="B1061" t="s">
        <v>4</v>
      </c>
      <c r="C1061" t="s">
        <v>497</v>
      </c>
      <c r="D1061" t="s">
        <v>387</v>
      </c>
      <c r="E1061" t="s">
        <v>388</v>
      </c>
      <c r="F1061" t="s">
        <v>3</v>
      </c>
      <c r="G1061">
        <v>1</v>
      </c>
      <c r="H1061" s="12">
        <f t="shared" si="85"/>
        <v>46297</v>
      </c>
      <c r="I1061" s="9">
        <f t="shared" si="86"/>
        <v>6</v>
      </c>
      <c r="J1061" s="10">
        <f t="shared" si="87"/>
        <v>20</v>
      </c>
    </row>
    <row r="1062" spans="1:10" x14ac:dyDescent="0.2">
      <c r="A1062" s="1">
        <v>46297.86519675926</v>
      </c>
      <c r="B1062" t="s">
        <v>0</v>
      </c>
      <c r="C1062" t="s">
        <v>577</v>
      </c>
      <c r="D1062" t="s">
        <v>6</v>
      </c>
      <c r="E1062" t="s">
        <v>7</v>
      </c>
      <c r="F1062" t="s">
        <v>3</v>
      </c>
      <c r="G1062">
        <v>1</v>
      </c>
      <c r="H1062" s="12">
        <f t="shared" si="85"/>
        <v>46297</v>
      </c>
      <c r="I1062" s="9">
        <f t="shared" si="86"/>
        <v>6</v>
      </c>
      <c r="J1062" s="10">
        <f t="shared" si="87"/>
        <v>20</v>
      </c>
    </row>
    <row r="1063" spans="1:10" x14ac:dyDescent="0.2">
      <c r="A1063" s="1">
        <v>46297.866111111114</v>
      </c>
      <c r="B1063" t="s">
        <v>8</v>
      </c>
      <c r="C1063" t="s">
        <v>577</v>
      </c>
      <c r="D1063" t="s">
        <v>6</v>
      </c>
      <c r="E1063" t="s">
        <v>7</v>
      </c>
      <c r="F1063" t="s">
        <v>3</v>
      </c>
      <c r="G1063">
        <v>1</v>
      </c>
      <c r="H1063" s="12">
        <f t="shared" si="85"/>
        <v>46297</v>
      </c>
      <c r="I1063" s="9">
        <f t="shared" si="86"/>
        <v>6</v>
      </c>
      <c r="J1063" s="10">
        <f t="shared" si="87"/>
        <v>20</v>
      </c>
    </row>
    <row r="1064" spans="1:10" x14ac:dyDescent="0.2">
      <c r="A1064" s="1">
        <v>46297.88858796296</v>
      </c>
      <c r="B1064" t="s">
        <v>4</v>
      </c>
      <c r="C1064" t="s">
        <v>378</v>
      </c>
      <c r="D1064" t="s">
        <v>201</v>
      </c>
      <c r="E1064" t="s">
        <v>7</v>
      </c>
      <c r="F1064" t="s">
        <v>3</v>
      </c>
      <c r="G1064">
        <v>1</v>
      </c>
      <c r="H1064" s="12">
        <f t="shared" si="85"/>
        <v>46297</v>
      </c>
      <c r="I1064" s="9">
        <f t="shared" si="86"/>
        <v>6</v>
      </c>
      <c r="J1064" s="10">
        <f t="shared" si="87"/>
        <v>21</v>
      </c>
    </row>
    <row r="1065" spans="1:10" x14ac:dyDescent="0.2">
      <c r="A1065" s="1">
        <v>46297.895902777775</v>
      </c>
      <c r="B1065" t="s">
        <v>4</v>
      </c>
      <c r="C1065" t="s">
        <v>161</v>
      </c>
      <c r="D1065" t="s">
        <v>61</v>
      </c>
      <c r="E1065" t="s">
        <v>7</v>
      </c>
      <c r="F1065" t="s">
        <v>3</v>
      </c>
      <c r="G1065">
        <v>1</v>
      </c>
      <c r="H1065" s="12">
        <f t="shared" si="85"/>
        <v>46297</v>
      </c>
      <c r="I1065" s="9">
        <f t="shared" si="86"/>
        <v>6</v>
      </c>
      <c r="J1065" s="10">
        <f t="shared" si="87"/>
        <v>21</v>
      </c>
    </row>
    <row r="1066" spans="1:10" x14ac:dyDescent="0.2">
      <c r="A1066" s="1">
        <v>46297.895972222221</v>
      </c>
      <c r="B1066" t="s">
        <v>11</v>
      </c>
      <c r="C1066" t="s">
        <v>161</v>
      </c>
      <c r="D1066" t="s">
        <v>61</v>
      </c>
      <c r="E1066" t="s">
        <v>7</v>
      </c>
      <c r="F1066" t="s">
        <v>3</v>
      </c>
      <c r="G1066">
        <v>1</v>
      </c>
      <c r="H1066" s="12">
        <f t="shared" si="85"/>
        <v>46297</v>
      </c>
      <c r="I1066" s="9">
        <f t="shared" si="86"/>
        <v>6</v>
      </c>
      <c r="J1066" s="10">
        <f t="shared" si="87"/>
        <v>21</v>
      </c>
    </row>
    <row r="1067" spans="1:10" x14ac:dyDescent="0.2">
      <c r="A1067" s="1">
        <v>46297.896481481483</v>
      </c>
      <c r="B1067" t="s">
        <v>8</v>
      </c>
      <c r="C1067" t="s">
        <v>161</v>
      </c>
      <c r="D1067" t="s">
        <v>61</v>
      </c>
      <c r="E1067" t="s">
        <v>7</v>
      </c>
      <c r="F1067" t="s">
        <v>3</v>
      </c>
      <c r="G1067">
        <v>1</v>
      </c>
      <c r="H1067" s="12">
        <f t="shared" si="85"/>
        <v>46297</v>
      </c>
      <c r="I1067" s="9">
        <f t="shared" si="86"/>
        <v>6</v>
      </c>
      <c r="J1067" s="10">
        <f t="shared" si="87"/>
        <v>21</v>
      </c>
    </row>
    <row r="1068" spans="1:10" x14ac:dyDescent="0.2">
      <c r="A1068" s="1">
        <v>46297.923356481479</v>
      </c>
      <c r="B1068" t="s">
        <v>4</v>
      </c>
      <c r="C1068" t="s">
        <v>115</v>
      </c>
      <c r="D1068" t="s">
        <v>33</v>
      </c>
      <c r="E1068" t="s">
        <v>7</v>
      </c>
      <c r="F1068" t="s">
        <v>3</v>
      </c>
      <c r="G1068">
        <v>1</v>
      </c>
      <c r="H1068" s="12">
        <f t="shared" ref="H1068:H1077" si="88">INT(A1068)</f>
        <v>46297</v>
      </c>
      <c r="I1068" s="9">
        <f t="shared" ref="I1068:I1077" si="89">WEEKDAY(A1068)</f>
        <v>6</v>
      </c>
      <c r="J1068" s="10">
        <f t="shared" ref="J1068:J1077" si="90">HOUR(A1068)</f>
        <v>22</v>
      </c>
    </row>
    <row r="1069" spans="1:10" x14ac:dyDescent="0.2">
      <c r="A1069" s="1">
        <v>46297.923391203702</v>
      </c>
      <c r="B1069" t="s">
        <v>8</v>
      </c>
      <c r="C1069" t="s">
        <v>115</v>
      </c>
      <c r="D1069" t="s">
        <v>33</v>
      </c>
      <c r="E1069" t="s">
        <v>7</v>
      </c>
      <c r="F1069" t="s">
        <v>3</v>
      </c>
      <c r="G1069">
        <v>1</v>
      </c>
      <c r="H1069" s="12">
        <f t="shared" si="88"/>
        <v>46297</v>
      </c>
      <c r="I1069" s="9">
        <f t="shared" si="89"/>
        <v>6</v>
      </c>
      <c r="J1069" s="10">
        <f t="shared" si="90"/>
        <v>22</v>
      </c>
    </row>
    <row r="1070" spans="1:10" x14ac:dyDescent="0.2">
      <c r="A1070" s="1">
        <v>46297.928263888891</v>
      </c>
      <c r="B1070" t="s">
        <v>485</v>
      </c>
      <c r="C1070" t="s">
        <v>578</v>
      </c>
      <c r="D1070" t="s">
        <v>67</v>
      </c>
      <c r="E1070" t="s">
        <v>30</v>
      </c>
      <c r="F1070" t="s">
        <v>3</v>
      </c>
      <c r="G1070">
        <v>1</v>
      </c>
      <c r="H1070" s="12">
        <f t="shared" si="88"/>
        <v>46297</v>
      </c>
      <c r="I1070" s="9">
        <f t="shared" si="89"/>
        <v>6</v>
      </c>
      <c r="J1070" s="10">
        <f t="shared" si="90"/>
        <v>22</v>
      </c>
    </row>
    <row r="1071" spans="1:10" x14ac:dyDescent="0.2">
      <c r="A1071" s="1">
        <v>46297.995324074072</v>
      </c>
      <c r="B1071" t="s">
        <v>74</v>
      </c>
      <c r="C1071" t="s">
        <v>579</v>
      </c>
      <c r="D1071" t="s">
        <v>88</v>
      </c>
      <c r="E1071" t="s">
        <v>39</v>
      </c>
      <c r="F1071" t="s">
        <v>3</v>
      </c>
      <c r="G1071">
        <v>1</v>
      </c>
      <c r="H1071" s="12">
        <f t="shared" si="88"/>
        <v>46297</v>
      </c>
      <c r="I1071" s="9">
        <f t="shared" si="89"/>
        <v>6</v>
      </c>
      <c r="J1071" s="10">
        <f t="shared" si="90"/>
        <v>23</v>
      </c>
    </row>
    <row r="1072" spans="1:10" x14ac:dyDescent="0.2">
      <c r="A1072" s="1">
        <v>46298.258229166669</v>
      </c>
      <c r="B1072" t="s">
        <v>51</v>
      </c>
      <c r="C1072" t="s">
        <v>114</v>
      </c>
      <c r="D1072" t="s">
        <v>6</v>
      </c>
      <c r="E1072" t="s">
        <v>7</v>
      </c>
      <c r="F1072" t="s">
        <v>3</v>
      </c>
      <c r="G1072">
        <v>1</v>
      </c>
      <c r="H1072" s="12">
        <f t="shared" si="88"/>
        <v>46298</v>
      </c>
      <c r="I1072" s="9">
        <f t="shared" si="89"/>
        <v>7</v>
      </c>
      <c r="J1072" s="10">
        <f t="shared" si="90"/>
        <v>6</v>
      </c>
    </row>
    <row r="1073" spans="1:10" x14ac:dyDescent="0.2">
      <c r="A1073" s="1">
        <v>46298.258923611109</v>
      </c>
      <c r="B1073" t="s">
        <v>25</v>
      </c>
      <c r="C1073" t="s">
        <v>114</v>
      </c>
      <c r="D1073" t="s">
        <v>6</v>
      </c>
      <c r="E1073" t="s">
        <v>7</v>
      </c>
      <c r="F1073" t="s">
        <v>3</v>
      </c>
      <c r="G1073">
        <v>1</v>
      </c>
      <c r="H1073" s="12">
        <f t="shared" si="88"/>
        <v>46298</v>
      </c>
      <c r="I1073" s="9">
        <f t="shared" si="89"/>
        <v>7</v>
      </c>
      <c r="J1073" s="10">
        <f t="shared" si="90"/>
        <v>6</v>
      </c>
    </row>
    <row r="1074" spans="1:10" x14ac:dyDescent="0.2">
      <c r="A1074" s="1">
        <v>46298.260613425926</v>
      </c>
      <c r="B1074" t="s">
        <v>77</v>
      </c>
      <c r="C1074" t="s">
        <v>114</v>
      </c>
      <c r="D1074" t="s">
        <v>6</v>
      </c>
      <c r="E1074" t="s">
        <v>7</v>
      </c>
      <c r="F1074" t="s">
        <v>3</v>
      </c>
      <c r="G1074">
        <v>1</v>
      </c>
      <c r="H1074" s="12">
        <f t="shared" si="88"/>
        <v>46298</v>
      </c>
      <c r="I1074" s="9">
        <f t="shared" si="89"/>
        <v>7</v>
      </c>
      <c r="J1074" s="10">
        <f t="shared" si="90"/>
        <v>6</v>
      </c>
    </row>
    <row r="1075" spans="1:10" x14ac:dyDescent="0.2">
      <c r="A1075" s="1">
        <v>46298.303506944445</v>
      </c>
      <c r="B1075" t="s">
        <v>27</v>
      </c>
      <c r="C1075" t="s">
        <v>114</v>
      </c>
      <c r="D1075" t="s">
        <v>6</v>
      </c>
      <c r="E1075" t="s">
        <v>7</v>
      </c>
      <c r="F1075" t="s">
        <v>3</v>
      </c>
      <c r="G1075">
        <v>1</v>
      </c>
      <c r="H1075" s="12">
        <f t="shared" si="88"/>
        <v>46298</v>
      </c>
      <c r="I1075" s="9">
        <f t="shared" si="89"/>
        <v>7</v>
      </c>
      <c r="J1075" s="10">
        <f t="shared" si="90"/>
        <v>7</v>
      </c>
    </row>
    <row r="1076" spans="1:10" x14ac:dyDescent="0.2">
      <c r="A1076" s="1">
        <v>46298.339282407411</v>
      </c>
      <c r="B1076" t="s">
        <v>8</v>
      </c>
      <c r="C1076" t="s">
        <v>83</v>
      </c>
      <c r="D1076" t="s">
        <v>26</v>
      </c>
      <c r="E1076" t="s">
        <v>7</v>
      </c>
      <c r="F1076" t="s">
        <v>3</v>
      </c>
      <c r="G1076">
        <v>1</v>
      </c>
      <c r="H1076" s="12">
        <f t="shared" si="88"/>
        <v>46298</v>
      </c>
      <c r="I1076" s="9">
        <f t="shared" si="89"/>
        <v>7</v>
      </c>
      <c r="J1076" s="10">
        <f t="shared" si="90"/>
        <v>8</v>
      </c>
    </row>
    <row r="1077" spans="1:10" x14ac:dyDescent="0.2">
      <c r="A1077" s="1">
        <v>46298.340624999997</v>
      </c>
      <c r="B1077" t="s">
        <v>4</v>
      </c>
      <c r="C1077" t="s">
        <v>235</v>
      </c>
      <c r="D1077" t="s">
        <v>61</v>
      </c>
      <c r="E1077" t="s">
        <v>7</v>
      </c>
      <c r="F1077" t="s">
        <v>3</v>
      </c>
      <c r="G1077">
        <v>1</v>
      </c>
      <c r="H1077" s="12">
        <f t="shared" si="88"/>
        <v>46298</v>
      </c>
      <c r="I1077" s="9">
        <f t="shared" si="89"/>
        <v>7</v>
      </c>
      <c r="J1077" s="10">
        <f t="shared" si="90"/>
        <v>8</v>
      </c>
    </row>
    <row r="1078" spans="1:10" x14ac:dyDescent="0.2">
      <c r="A1078" s="1">
        <v>46298.378657407404</v>
      </c>
      <c r="B1078" t="s">
        <v>4</v>
      </c>
      <c r="C1078" t="s">
        <v>580</v>
      </c>
      <c r="D1078" t="s">
        <v>581</v>
      </c>
      <c r="E1078" t="s">
        <v>377</v>
      </c>
      <c r="F1078" t="s">
        <v>3</v>
      </c>
      <c r="G1078">
        <v>1</v>
      </c>
      <c r="H1078" s="12">
        <f t="shared" ref="H1078:H1137" si="91">INT(A1078)</f>
        <v>46298</v>
      </c>
      <c r="I1078" s="9">
        <f t="shared" ref="I1078:I1137" si="92">WEEKDAY(A1078)</f>
        <v>7</v>
      </c>
      <c r="J1078" s="10">
        <f t="shared" ref="J1078:J1137" si="93">HOUR(A1078)</f>
        <v>9</v>
      </c>
    </row>
    <row r="1079" spans="1:10" x14ac:dyDescent="0.2">
      <c r="A1079" s="1">
        <v>46298.430937500001</v>
      </c>
      <c r="B1079" t="s">
        <v>52</v>
      </c>
      <c r="C1079" t="s">
        <v>582</v>
      </c>
      <c r="D1079" t="s">
        <v>63</v>
      </c>
      <c r="E1079" t="s">
        <v>2</v>
      </c>
      <c r="F1079" t="s">
        <v>3</v>
      </c>
      <c r="G1079">
        <v>1</v>
      </c>
      <c r="H1079" s="12">
        <f t="shared" si="91"/>
        <v>46298</v>
      </c>
      <c r="I1079" s="9">
        <f t="shared" si="92"/>
        <v>7</v>
      </c>
      <c r="J1079" s="10">
        <f t="shared" si="93"/>
        <v>10</v>
      </c>
    </row>
    <row r="1080" spans="1:10" x14ac:dyDescent="0.2">
      <c r="A1080" s="1">
        <v>46298.442071759258</v>
      </c>
      <c r="B1080" t="s">
        <v>4</v>
      </c>
      <c r="C1080" t="s">
        <v>94</v>
      </c>
      <c r="D1080" t="s">
        <v>95</v>
      </c>
      <c r="E1080" t="s">
        <v>96</v>
      </c>
      <c r="F1080" t="s">
        <v>3</v>
      </c>
      <c r="G1080">
        <v>1</v>
      </c>
      <c r="H1080" s="12">
        <f t="shared" si="91"/>
        <v>46298</v>
      </c>
      <c r="I1080" s="9">
        <f t="shared" si="92"/>
        <v>7</v>
      </c>
      <c r="J1080" s="10">
        <f t="shared" si="93"/>
        <v>10</v>
      </c>
    </row>
    <row r="1081" spans="1:10" x14ac:dyDescent="0.2">
      <c r="A1081" s="1">
        <v>46298.442106481481</v>
      </c>
      <c r="B1081" t="s">
        <v>8</v>
      </c>
      <c r="C1081" t="s">
        <v>94</v>
      </c>
      <c r="D1081" t="s">
        <v>95</v>
      </c>
      <c r="E1081" t="s">
        <v>96</v>
      </c>
      <c r="F1081" t="s">
        <v>3</v>
      </c>
      <c r="G1081">
        <v>1</v>
      </c>
      <c r="H1081" s="12">
        <f t="shared" si="91"/>
        <v>46298</v>
      </c>
      <c r="I1081" s="9">
        <f t="shared" si="92"/>
        <v>7</v>
      </c>
      <c r="J1081" s="10">
        <f t="shared" si="93"/>
        <v>10</v>
      </c>
    </row>
    <row r="1082" spans="1:10" x14ac:dyDescent="0.2">
      <c r="A1082" s="1">
        <v>46298.456354166665</v>
      </c>
      <c r="B1082" t="s">
        <v>9</v>
      </c>
      <c r="C1082" t="s">
        <v>575</v>
      </c>
      <c r="D1082" t="s">
        <v>61</v>
      </c>
      <c r="E1082" t="s">
        <v>7</v>
      </c>
      <c r="F1082" t="s">
        <v>3</v>
      </c>
      <c r="G1082">
        <v>1</v>
      </c>
      <c r="H1082" s="12">
        <f t="shared" si="91"/>
        <v>46298</v>
      </c>
      <c r="I1082" s="9">
        <f t="shared" si="92"/>
        <v>7</v>
      </c>
      <c r="J1082" s="10">
        <f t="shared" si="93"/>
        <v>10</v>
      </c>
    </row>
    <row r="1083" spans="1:10" x14ac:dyDescent="0.2">
      <c r="A1083" s="1">
        <v>46298.456400462965</v>
      </c>
      <c r="B1083" t="s">
        <v>9</v>
      </c>
      <c r="C1083" t="s">
        <v>583</v>
      </c>
      <c r="D1083" t="s">
        <v>274</v>
      </c>
      <c r="E1083" t="s">
        <v>192</v>
      </c>
      <c r="F1083" t="s">
        <v>3</v>
      </c>
      <c r="G1083">
        <v>1</v>
      </c>
      <c r="H1083" s="12">
        <f t="shared" si="91"/>
        <v>46298</v>
      </c>
      <c r="I1083" s="9">
        <f t="shared" si="92"/>
        <v>7</v>
      </c>
      <c r="J1083" s="10">
        <f t="shared" si="93"/>
        <v>10</v>
      </c>
    </row>
    <row r="1084" spans="1:10" x14ac:dyDescent="0.2">
      <c r="A1084" s="1">
        <v>46298.45648148148</v>
      </c>
      <c r="B1084" t="s">
        <v>4</v>
      </c>
      <c r="C1084" t="s">
        <v>584</v>
      </c>
      <c r="D1084" t="s">
        <v>274</v>
      </c>
      <c r="E1084" t="s">
        <v>192</v>
      </c>
      <c r="F1084" t="s">
        <v>3</v>
      </c>
      <c r="G1084">
        <v>1</v>
      </c>
      <c r="H1084" s="12">
        <f t="shared" si="91"/>
        <v>46298</v>
      </c>
      <c r="I1084" s="9">
        <f t="shared" si="92"/>
        <v>7</v>
      </c>
      <c r="J1084" s="10">
        <f t="shared" si="93"/>
        <v>10</v>
      </c>
    </row>
    <row r="1085" spans="1:10" x14ac:dyDescent="0.2">
      <c r="A1085" s="1">
        <v>46298.498969907407</v>
      </c>
      <c r="B1085" t="s">
        <v>0</v>
      </c>
      <c r="C1085" t="s">
        <v>585</v>
      </c>
      <c r="D1085" t="s">
        <v>63</v>
      </c>
      <c r="E1085" t="s">
        <v>2</v>
      </c>
      <c r="F1085" t="s">
        <v>3</v>
      </c>
      <c r="G1085">
        <v>1</v>
      </c>
      <c r="H1085" s="12">
        <f t="shared" si="91"/>
        <v>46298</v>
      </c>
      <c r="I1085" s="9">
        <f t="shared" si="92"/>
        <v>7</v>
      </c>
      <c r="J1085" s="10">
        <f t="shared" si="93"/>
        <v>11</v>
      </c>
    </row>
    <row r="1086" spans="1:10" x14ac:dyDescent="0.2">
      <c r="A1086" s="1">
        <v>46298.512546296297</v>
      </c>
      <c r="B1086" t="s">
        <v>8</v>
      </c>
      <c r="C1086" t="s">
        <v>562</v>
      </c>
      <c r="D1086" t="s">
        <v>33</v>
      </c>
      <c r="E1086" t="s">
        <v>7</v>
      </c>
      <c r="F1086" t="s">
        <v>3</v>
      </c>
      <c r="G1086">
        <v>1</v>
      </c>
      <c r="H1086" s="12">
        <f t="shared" si="91"/>
        <v>46298</v>
      </c>
      <c r="I1086" s="9">
        <f t="shared" si="92"/>
        <v>7</v>
      </c>
      <c r="J1086" s="10">
        <f t="shared" si="93"/>
        <v>12</v>
      </c>
    </row>
    <row r="1087" spans="1:10" x14ac:dyDescent="0.2">
      <c r="A1087" s="1">
        <v>46298.522210648145</v>
      </c>
      <c r="B1087" t="s">
        <v>4</v>
      </c>
      <c r="C1087" t="s">
        <v>586</v>
      </c>
      <c r="D1087" t="s">
        <v>587</v>
      </c>
      <c r="E1087" t="s">
        <v>30</v>
      </c>
      <c r="F1087" t="s">
        <v>3</v>
      </c>
      <c r="G1087">
        <v>1</v>
      </c>
      <c r="H1087" s="12">
        <f t="shared" si="91"/>
        <v>46298</v>
      </c>
      <c r="I1087" s="9">
        <f t="shared" si="92"/>
        <v>7</v>
      </c>
      <c r="J1087" s="10">
        <f t="shared" si="93"/>
        <v>12</v>
      </c>
    </row>
    <row r="1088" spans="1:10" x14ac:dyDescent="0.2">
      <c r="A1088" s="1">
        <v>46298.522280092591</v>
      </c>
      <c r="B1088" t="s">
        <v>8</v>
      </c>
      <c r="C1088" t="s">
        <v>586</v>
      </c>
      <c r="D1088" t="s">
        <v>587</v>
      </c>
      <c r="E1088" t="s">
        <v>30</v>
      </c>
      <c r="F1088" t="s">
        <v>3</v>
      </c>
      <c r="G1088">
        <v>1</v>
      </c>
      <c r="H1088" s="12">
        <f t="shared" si="91"/>
        <v>46298</v>
      </c>
      <c r="I1088" s="9">
        <f t="shared" si="92"/>
        <v>7</v>
      </c>
      <c r="J1088" s="10">
        <f t="shared" si="93"/>
        <v>12</v>
      </c>
    </row>
    <row r="1089" spans="1:10" x14ac:dyDescent="0.2">
      <c r="A1089" s="1">
        <v>46298.549375000002</v>
      </c>
      <c r="B1089" t="s">
        <v>4</v>
      </c>
      <c r="C1089" t="s">
        <v>588</v>
      </c>
      <c r="D1089" t="s">
        <v>385</v>
      </c>
      <c r="E1089" t="s">
        <v>7</v>
      </c>
      <c r="F1089" t="s">
        <v>3</v>
      </c>
      <c r="G1089">
        <v>1</v>
      </c>
      <c r="H1089" s="12">
        <f t="shared" si="91"/>
        <v>46298</v>
      </c>
      <c r="I1089" s="9">
        <f t="shared" si="92"/>
        <v>7</v>
      </c>
      <c r="J1089" s="10">
        <f t="shared" si="93"/>
        <v>13</v>
      </c>
    </row>
    <row r="1090" spans="1:10" x14ac:dyDescent="0.2">
      <c r="A1090" s="1">
        <v>46298.549444444441</v>
      </c>
      <c r="B1090" t="s">
        <v>11</v>
      </c>
      <c r="C1090" t="s">
        <v>588</v>
      </c>
      <c r="D1090" t="s">
        <v>385</v>
      </c>
      <c r="E1090" t="s">
        <v>7</v>
      </c>
      <c r="F1090" t="s">
        <v>3</v>
      </c>
      <c r="G1090">
        <v>1</v>
      </c>
      <c r="H1090" s="12">
        <f t="shared" si="91"/>
        <v>46298</v>
      </c>
      <c r="I1090" s="9">
        <f t="shared" si="92"/>
        <v>7</v>
      </c>
      <c r="J1090" s="10">
        <f t="shared" si="93"/>
        <v>13</v>
      </c>
    </row>
    <row r="1091" spans="1:10" x14ac:dyDescent="0.2">
      <c r="A1091" s="1">
        <v>46298.549710648149</v>
      </c>
      <c r="B1091" t="s">
        <v>8</v>
      </c>
      <c r="C1091" t="s">
        <v>588</v>
      </c>
      <c r="D1091" t="s">
        <v>385</v>
      </c>
      <c r="E1091" t="s">
        <v>7</v>
      </c>
      <c r="F1091" t="s">
        <v>3</v>
      </c>
      <c r="G1091">
        <v>1</v>
      </c>
      <c r="H1091" s="12">
        <f t="shared" si="91"/>
        <v>46298</v>
      </c>
      <c r="I1091" s="9">
        <f t="shared" si="92"/>
        <v>7</v>
      </c>
      <c r="J1091" s="10">
        <f t="shared" si="93"/>
        <v>13</v>
      </c>
    </row>
    <row r="1092" spans="1:10" x14ac:dyDescent="0.2">
      <c r="A1092" s="1">
        <v>46298.574618055558</v>
      </c>
      <c r="B1092" t="s">
        <v>4</v>
      </c>
      <c r="C1092" t="s">
        <v>589</v>
      </c>
      <c r="D1092" t="s">
        <v>299</v>
      </c>
      <c r="E1092" t="s">
        <v>7</v>
      </c>
      <c r="F1092" t="s">
        <v>3</v>
      </c>
      <c r="G1092">
        <v>1</v>
      </c>
      <c r="H1092" s="12">
        <f t="shared" si="91"/>
        <v>46298</v>
      </c>
      <c r="I1092" s="9">
        <f t="shared" si="92"/>
        <v>7</v>
      </c>
      <c r="J1092" s="10">
        <f t="shared" si="93"/>
        <v>13</v>
      </c>
    </row>
    <row r="1093" spans="1:10" x14ac:dyDescent="0.2">
      <c r="A1093" s="1">
        <v>46298.574664351851</v>
      </c>
      <c r="B1093" t="s">
        <v>11</v>
      </c>
      <c r="C1093" t="s">
        <v>589</v>
      </c>
      <c r="D1093" t="s">
        <v>299</v>
      </c>
      <c r="E1093" t="s">
        <v>7</v>
      </c>
      <c r="F1093" t="s">
        <v>3</v>
      </c>
      <c r="G1093">
        <v>1</v>
      </c>
      <c r="H1093" s="12">
        <f t="shared" si="91"/>
        <v>46298</v>
      </c>
      <c r="I1093" s="9">
        <f t="shared" si="92"/>
        <v>7</v>
      </c>
      <c r="J1093" s="10">
        <f t="shared" si="93"/>
        <v>13</v>
      </c>
    </row>
    <row r="1094" spans="1:10" x14ac:dyDescent="0.2">
      <c r="A1094" s="1">
        <v>46298.57471064815</v>
      </c>
      <c r="B1094" t="s">
        <v>8</v>
      </c>
      <c r="C1094" t="s">
        <v>589</v>
      </c>
      <c r="D1094" t="s">
        <v>299</v>
      </c>
      <c r="E1094" t="s">
        <v>7</v>
      </c>
      <c r="F1094" t="s">
        <v>3</v>
      </c>
      <c r="G1094">
        <v>1</v>
      </c>
      <c r="H1094" s="12">
        <f t="shared" si="91"/>
        <v>46298</v>
      </c>
      <c r="I1094" s="9">
        <f t="shared" si="92"/>
        <v>7</v>
      </c>
      <c r="J1094" s="10">
        <f t="shared" si="93"/>
        <v>13</v>
      </c>
    </row>
    <row r="1095" spans="1:10" x14ac:dyDescent="0.2">
      <c r="A1095" s="1">
        <v>46298.588356481479</v>
      </c>
      <c r="B1095" t="s">
        <v>4</v>
      </c>
      <c r="C1095" t="s">
        <v>590</v>
      </c>
      <c r="D1095" t="s">
        <v>40</v>
      </c>
      <c r="E1095" t="s">
        <v>30</v>
      </c>
      <c r="F1095" t="s">
        <v>3</v>
      </c>
      <c r="G1095">
        <v>1</v>
      </c>
      <c r="H1095" s="12">
        <f t="shared" si="91"/>
        <v>46298</v>
      </c>
      <c r="I1095" s="9">
        <f t="shared" si="92"/>
        <v>7</v>
      </c>
      <c r="J1095" s="10">
        <f t="shared" si="93"/>
        <v>14</v>
      </c>
    </row>
    <row r="1096" spans="1:10" x14ac:dyDescent="0.2">
      <c r="A1096" s="1">
        <v>46298.629791666666</v>
      </c>
      <c r="B1096" t="s">
        <v>219</v>
      </c>
      <c r="C1096" t="s">
        <v>591</v>
      </c>
      <c r="D1096" t="s">
        <v>6</v>
      </c>
      <c r="E1096" t="s">
        <v>7</v>
      </c>
      <c r="F1096" t="s">
        <v>3</v>
      </c>
      <c r="G1096">
        <v>1</v>
      </c>
      <c r="H1096" s="12">
        <f t="shared" si="91"/>
        <v>46298</v>
      </c>
      <c r="I1096" s="9">
        <f t="shared" si="92"/>
        <v>7</v>
      </c>
      <c r="J1096" s="10">
        <f t="shared" si="93"/>
        <v>15</v>
      </c>
    </row>
    <row r="1097" spans="1:10" x14ac:dyDescent="0.2">
      <c r="A1097" s="1">
        <v>46298.636736111112</v>
      </c>
      <c r="B1097" t="s">
        <v>4</v>
      </c>
      <c r="C1097" t="s">
        <v>592</v>
      </c>
      <c r="D1097" t="s">
        <v>63</v>
      </c>
      <c r="E1097" t="s">
        <v>2</v>
      </c>
      <c r="F1097" t="s">
        <v>3</v>
      </c>
      <c r="G1097">
        <v>1</v>
      </c>
      <c r="H1097" s="12">
        <f t="shared" si="91"/>
        <v>46298</v>
      </c>
      <c r="I1097" s="9">
        <f t="shared" si="92"/>
        <v>7</v>
      </c>
      <c r="J1097" s="10">
        <f t="shared" si="93"/>
        <v>15</v>
      </c>
    </row>
    <row r="1098" spans="1:10" x14ac:dyDescent="0.2">
      <c r="A1098" s="1">
        <v>46298.64234953704</v>
      </c>
      <c r="B1098" t="s">
        <v>58</v>
      </c>
      <c r="C1098" t="s">
        <v>350</v>
      </c>
      <c r="D1098" t="s">
        <v>6</v>
      </c>
      <c r="E1098" t="s">
        <v>7</v>
      </c>
      <c r="F1098" t="s">
        <v>3</v>
      </c>
      <c r="G1098">
        <v>1</v>
      </c>
      <c r="H1098" s="12">
        <f t="shared" si="91"/>
        <v>46298</v>
      </c>
      <c r="I1098" s="9">
        <f t="shared" si="92"/>
        <v>7</v>
      </c>
      <c r="J1098" s="10">
        <f t="shared" si="93"/>
        <v>15</v>
      </c>
    </row>
    <row r="1099" spans="1:10" x14ac:dyDescent="0.2">
      <c r="A1099" s="1">
        <v>46298.643159722225</v>
      </c>
      <c r="B1099" t="s">
        <v>4</v>
      </c>
      <c r="C1099" t="s">
        <v>593</v>
      </c>
      <c r="D1099" t="s">
        <v>6</v>
      </c>
      <c r="E1099" t="s">
        <v>7</v>
      </c>
      <c r="F1099" t="s">
        <v>3</v>
      </c>
      <c r="G1099">
        <v>1</v>
      </c>
      <c r="H1099" s="12">
        <f t="shared" si="91"/>
        <v>46298</v>
      </c>
      <c r="I1099" s="9">
        <f t="shared" si="92"/>
        <v>7</v>
      </c>
      <c r="J1099" s="10">
        <f t="shared" si="93"/>
        <v>15</v>
      </c>
    </row>
    <row r="1100" spans="1:10" x14ac:dyDescent="0.2">
      <c r="A1100" s="1">
        <v>46298.643194444441</v>
      </c>
      <c r="B1100" t="s">
        <v>74</v>
      </c>
      <c r="C1100" t="s">
        <v>350</v>
      </c>
      <c r="D1100" t="s">
        <v>6</v>
      </c>
      <c r="E1100" t="s">
        <v>7</v>
      </c>
      <c r="F1100" t="s">
        <v>3</v>
      </c>
      <c r="G1100">
        <v>1</v>
      </c>
      <c r="H1100" s="12">
        <f t="shared" si="91"/>
        <v>46298</v>
      </c>
      <c r="I1100" s="9">
        <f t="shared" si="92"/>
        <v>7</v>
      </c>
      <c r="J1100" s="10">
        <f t="shared" si="93"/>
        <v>15</v>
      </c>
    </row>
    <row r="1101" spans="1:10" x14ac:dyDescent="0.2">
      <c r="A1101" s="1">
        <v>46298.646377314813</v>
      </c>
      <c r="B1101" t="s">
        <v>74</v>
      </c>
      <c r="C1101" t="s">
        <v>594</v>
      </c>
      <c r="D1101" t="s">
        <v>63</v>
      </c>
      <c r="E1101" t="s">
        <v>2</v>
      </c>
      <c r="F1101" t="s">
        <v>3</v>
      </c>
      <c r="G1101">
        <v>1</v>
      </c>
      <c r="H1101" s="12">
        <f t="shared" si="91"/>
        <v>46298</v>
      </c>
      <c r="I1101" s="9">
        <f t="shared" si="92"/>
        <v>7</v>
      </c>
      <c r="J1101" s="10">
        <f t="shared" si="93"/>
        <v>15</v>
      </c>
    </row>
    <row r="1102" spans="1:10" x14ac:dyDescent="0.2">
      <c r="A1102" s="1">
        <v>46298.659942129627</v>
      </c>
      <c r="B1102" t="s">
        <v>485</v>
      </c>
      <c r="C1102" t="s">
        <v>161</v>
      </c>
      <c r="D1102" t="s">
        <v>61</v>
      </c>
      <c r="E1102" t="s">
        <v>7</v>
      </c>
      <c r="F1102" t="s">
        <v>3</v>
      </c>
      <c r="G1102">
        <v>1</v>
      </c>
      <c r="H1102" s="12">
        <f t="shared" si="91"/>
        <v>46298</v>
      </c>
      <c r="I1102" s="9">
        <f t="shared" si="92"/>
        <v>7</v>
      </c>
      <c r="J1102" s="10">
        <f t="shared" si="93"/>
        <v>15</v>
      </c>
    </row>
    <row r="1103" spans="1:10" x14ac:dyDescent="0.2">
      <c r="A1103" s="1">
        <v>46298.660856481481</v>
      </c>
      <c r="B1103" t="s">
        <v>8</v>
      </c>
      <c r="C1103" t="s">
        <v>161</v>
      </c>
      <c r="D1103" t="s">
        <v>61</v>
      </c>
      <c r="E1103" t="s">
        <v>7</v>
      </c>
      <c r="F1103" t="s">
        <v>3</v>
      </c>
      <c r="G1103">
        <v>1</v>
      </c>
      <c r="H1103" s="12">
        <f t="shared" si="91"/>
        <v>46298</v>
      </c>
      <c r="I1103" s="9">
        <f t="shared" si="92"/>
        <v>7</v>
      </c>
      <c r="J1103" s="10">
        <f t="shared" si="93"/>
        <v>15</v>
      </c>
    </row>
    <row r="1104" spans="1:10" x14ac:dyDescent="0.2">
      <c r="A1104" s="1">
        <v>46298.662106481483</v>
      </c>
      <c r="B1104" t="s">
        <v>19</v>
      </c>
      <c r="C1104" t="s">
        <v>595</v>
      </c>
      <c r="D1104" t="s">
        <v>61</v>
      </c>
      <c r="E1104" t="s">
        <v>7</v>
      </c>
      <c r="F1104" t="s">
        <v>3</v>
      </c>
      <c r="G1104">
        <v>1</v>
      </c>
      <c r="H1104" s="12">
        <f t="shared" si="91"/>
        <v>46298</v>
      </c>
      <c r="I1104" s="9">
        <f t="shared" si="92"/>
        <v>7</v>
      </c>
      <c r="J1104" s="10">
        <f t="shared" si="93"/>
        <v>15</v>
      </c>
    </row>
    <row r="1105" spans="1:10" x14ac:dyDescent="0.2">
      <c r="A1105" s="1">
        <v>46298.666701388887</v>
      </c>
      <c r="B1105" t="s">
        <v>4</v>
      </c>
      <c r="C1105" t="s">
        <v>350</v>
      </c>
      <c r="D1105" t="s">
        <v>6</v>
      </c>
      <c r="E1105" t="s">
        <v>7</v>
      </c>
      <c r="F1105" t="s">
        <v>3</v>
      </c>
      <c r="G1105">
        <v>1</v>
      </c>
      <c r="H1105" s="12">
        <f t="shared" si="91"/>
        <v>46298</v>
      </c>
      <c r="I1105" s="9">
        <f t="shared" si="92"/>
        <v>7</v>
      </c>
      <c r="J1105" s="10">
        <f t="shared" si="93"/>
        <v>16</v>
      </c>
    </row>
    <row r="1106" spans="1:10" x14ac:dyDescent="0.2">
      <c r="A1106" s="1">
        <v>46298.673310185186</v>
      </c>
      <c r="B1106" t="s">
        <v>8</v>
      </c>
      <c r="C1106" t="s">
        <v>350</v>
      </c>
      <c r="D1106" t="s">
        <v>6</v>
      </c>
      <c r="E1106" t="s">
        <v>7</v>
      </c>
      <c r="F1106" t="s">
        <v>3</v>
      </c>
      <c r="G1106">
        <v>1</v>
      </c>
      <c r="H1106" s="12">
        <f t="shared" si="91"/>
        <v>46298</v>
      </c>
      <c r="I1106" s="9">
        <f t="shared" si="92"/>
        <v>7</v>
      </c>
      <c r="J1106" s="10">
        <f t="shared" si="93"/>
        <v>16</v>
      </c>
    </row>
    <row r="1107" spans="1:10" x14ac:dyDescent="0.2">
      <c r="A1107" s="1">
        <v>46298.675416666665</v>
      </c>
      <c r="B1107" t="s">
        <v>74</v>
      </c>
      <c r="C1107" t="s">
        <v>350</v>
      </c>
      <c r="D1107" t="s">
        <v>6</v>
      </c>
      <c r="E1107" t="s">
        <v>7</v>
      </c>
      <c r="F1107" t="s">
        <v>3</v>
      </c>
      <c r="G1107">
        <v>1</v>
      </c>
      <c r="H1107" s="12">
        <f t="shared" si="91"/>
        <v>46298</v>
      </c>
      <c r="I1107" s="9">
        <f t="shared" si="92"/>
        <v>7</v>
      </c>
      <c r="J1107" s="10">
        <f t="shared" si="93"/>
        <v>16</v>
      </c>
    </row>
    <row r="1108" spans="1:10" x14ac:dyDescent="0.2">
      <c r="A1108" s="1">
        <v>46298.693333333336</v>
      </c>
      <c r="B1108" t="s">
        <v>4</v>
      </c>
      <c r="C1108" t="s">
        <v>596</v>
      </c>
      <c r="D1108" t="s">
        <v>186</v>
      </c>
      <c r="E1108" t="s">
        <v>72</v>
      </c>
      <c r="F1108" t="s">
        <v>3</v>
      </c>
      <c r="G1108">
        <v>1</v>
      </c>
      <c r="H1108" s="12">
        <f t="shared" si="91"/>
        <v>46298</v>
      </c>
      <c r="I1108" s="9">
        <f t="shared" si="92"/>
        <v>7</v>
      </c>
      <c r="J1108" s="10">
        <f t="shared" si="93"/>
        <v>16</v>
      </c>
    </row>
    <row r="1109" spans="1:10" x14ac:dyDescent="0.2">
      <c r="A1109" s="1">
        <v>46298.738761574074</v>
      </c>
      <c r="B1109" t="s">
        <v>4</v>
      </c>
      <c r="C1109" t="s">
        <v>596</v>
      </c>
      <c r="D1109" t="s">
        <v>186</v>
      </c>
      <c r="E1109" t="s">
        <v>72</v>
      </c>
      <c r="F1109" t="s">
        <v>3</v>
      </c>
      <c r="G1109">
        <v>1</v>
      </c>
      <c r="H1109" s="12">
        <f t="shared" si="91"/>
        <v>46298</v>
      </c>
      <c r="I1109" s="9">
        <f t="shared" si="92"/>
        <v>7</v>
      </c>
      <c r="J1109" s="10">
        <f t="shared" si="93"/>
        <v>17</v>
      </c>
    </row>
    <row r="1110" spans="1:10" x14ac:dyDescent="0.2">
      <c r="A1110" s="1">
        <v>46298.756168981483</v>
      </c>
      <c r="B1110" t="s">
        <v>50</v>
      </c>
      <c r="C1110" t="s">
        <v>83</v>
      </c>
      <c r="D1110" t="s">
        <v>26</v>
      </c>
      <c r="E1110" t="s">
        <v>7</v>
      </c>
      <c r="F1110" t="s">
        <v>3</v>
      </c>
      <c r="G1110">
        <v>1</v>
      </c>
      <c r="H1110" s="12">
        <f t="shared" si="91"/>
        <v>46298</v>
      </c>
      <c r="I1110" s="9">
        <f t="shared" si="92"/>
        <v>7</v>
      </c>
      <c r="J1110" s="10">
        <f t="shared" si="93"/>
        <v>18</v>
      </c>
    </row>
    <row r="1111" spans="1:10" x14ac:dyDescent="0.2">
      <c r="A1111" s="1">
        <v>46298.75644675926</v>
      </c>
      <c r="B1111" t="s">
        <v>20</v>
      </c>
      <c r="C1111" t="s">
        <v>83</v>
      </c>
      <c r="D1111" t="s">
        <v>26</v>
      </c>
      <c r="E1111" t="s">
        <v>7</v>
      </c>
      <c r="F1111" t="s">
        <v>3</v>
      </c>
      <c r="G1111">
        <v>1</v>
      </c>
      <c r="H1111" s="12">
        <f t="shared" si="91"/>
        <v>46298</v>
      </c>
      <c r="I1111" s="9">
        <f t="shared" si="92"/>
        <v>7</v>
      </c>
      <c r="J1111" s="10">
        <f t="shared" si="93"/>
        <v>18</v>
      </c>
    </row>
    <row r="1112" spans="1:10" x14ac:dyDescent="0.2">
      <c r="A1112" s="1">
        <v>46298.756724537037</v>
      </c>
      <c r="B1112" t="s">
        <v>52</v>
      </c>
      <c r="C1112" t="s">
        <v>83</v>
      </c>
      <c r="D1112" t="s">
        <v>26</v>
      </c>
      <c r="E1112" t="s">
        <v>7</v>
      </c>
      <c r="F1112" t="s">
        <v>3</v>
      </c>
      <c r="G1112">
        <v>1</v>
      </c>
      <c r="H1112" s="12">
        <f t="shared" si="91"/>
        <v>46298</v>
      </c>
      <c r="I1112" s="9">
        <f t="shared" si="92"/>
        <v>7</v>
      </c>
      <c r="J1112" s="10">
        <f t="shared" si="93"/>
        <v>18</v>
      </c>
    </row>
    <row r="1113" spans="1:10" x14ac:dyDescent="0.2">
      <c r="A1113" s="1">
        <v>46298.757060185184</v>
      </c>
      <c r="B1113" t="s">
        <v>74</v>
      </c>
      <c r="C1113" t="s">
        <v>83</v>
      </c>
      <c r="D1113" t="s">
        <v>26</v>
      </c>
      <c r="E1113" t="s">
        <v>7</v>
      </c>
      <c r="F1113" t="s">
        <v>3</v>
      </c>
      <c r="G1113">
        <v>1</v>
      </c>
      <c r="H1113" s="12">
        <f t="shared" si="91"/>
        <v>46298</v>
      </c>
      <c r="I1113" s="9">
        <f t="shared" si="92"/>
        <v>7</v>
      </c>
      <c r="J1113" s="10">
        <f t="shared" si="93"/>
        <v>18</v>
      </c>
    </row>
    <row r="1114" spans="1:10" x14ac:dyDescent="0.2">
      <c r="A1114" s="1">
        <v>46298.757696759261</v>
      </c>
      <c r="B1114" t="s">
        <v>485</v>
      </c>
      <c r="C1114" t="s">
        <v>83</v>
      </c>
      <c r="D1114" t="s">
        <v>26</v>
      </c>
      <c r="E1114" t="s">
        <v>7</v>
      </c>
      <c r="F1114" t="s">
        <v>3</v>
      </c>
      <c r="G1114">
        <v>1</v>
      </c>
      <c r="H1114" s="12">
        <f t="shared" si="91"/>
        <v>46298</v>
      </c>
      <c r="I1114" s="9">
        <f t="shared" si="92"/>
        <v>7</v>
      </c>
      <c r="J1114" s="10">
        <f t="shared" si="93"/>
        <v>18</v>
      </c>
    </row>
    <row r="1115" spans="1:10" x14ac:dyDescent="0.2">
      <c r="A1115" s="1">
        <v>46298.758009259262</v>
      </c>
      <c r="B1115" t="s">
        <v>54</v>
      </c>
      <c r="C1115" t="s">
        <v>83</v>
      </c>
      <c r="D1115" t="s">
        <v>26</v>
      </c>
      <c r="E1115" t="s">
        <v>7</v>
      </c>
      <c r="F1115" t="s">
        <v>3</v>
      </c>
      <c r="G1115">
        <v>1</v>
      </c>
      <c r="H1115" s="12">
        <f t="shared" si="91"/>
        <v>46298</v>
      </c>
      <c r="I1115" s="9">
        <f t="shared" si="92"/>
        <v>7</v>
      </c>
      <c r="J1115" s="10">
        <f t="shared" si="93"/>
        <v>18</v>
      </c>
    </row>
    <row r="1116" spans="1:10" x14ac:dyDescent="0.2">
      <c r="A1116" s="1">
        <v>46298.759675925925</v>
      </c>
      <c r="B1116" t="s">
        <v>101</v>
      </c>
      <c r="C1116" t="s">
        <v>83</v>
      </c>
      <c r="D1116" t="s">
        <v>26</v>
      </c>
      <c r="E1116" t="s">
        <v>7</v>
      </c>
      <c r="F1116" t="s">
        <v>3</v>
      </c>
      <c r="G1116">
        <v>1</v>
      </c>
      <c r="H1116" s="12">
        <f t="shared" si="91"/>
        <v>46298</v>
      </c>
      <c r="I1116" s="9">
        <f t="shared" si="92"/>
        <v>7</v>
      </c>
      <c r="J1116" s="10">
        <f t="shared" si="93"/>
        <v>18</v>
      </c>
    </row>
    <row r="1117" spans="1:10" x14ac:dyDescent="0.2">
      <c r="A1117" s="1">
        <v>46298.764386574076</v>
      </c>
      <c r="B1117" t="s">
        <v>0</v>
      </c>
      <c r="C1117" t="s">
        <v>591</v>
      </c>
      <c r="D1117" t="s">
        <v>6</v>
      </c>
      <c r="E1117" t="s">
        <v>7</v>
      </c>
      <c r="F1117" t="s">
        <v>3</v>
      </c>
      <c r="G1117">
        <v>1</v>
      </c>
      <c r="H1117" s="12">
        <f t="shared" si="91"/>
        <v>46298</v>
      </c>
      <c r="I1117" s="9">
        <f t="shared" si="92"/>
        <v>7</v>
      </c>
      <c r="J1117" s="10">
        <f t="shared" si="93"/>
        <v>18</v>
      </c>
    </row>
    <row r="1118" spans="1:10" x14ac:dyDescent="0.2">
      <c r="A1118" s="1">
        <v>46298.76458333333</v>
      </c>
      <c r="B1118" t="s">
        <v>420</v>
      </c>
      <c r="C1118" t="s">
        <v>591</v>
      </c>
      <c r="D1118" t="s">
        <v>6</v>
      </c>
      <c r="E1118" t="s">
        <v>7</v>
      </c>
      <c r="F1118" t="s">
        <v>3</v>
      </c>
      <c r="G1118">
        <v>1</v>
      </c>
      <c r="H1118" s="12">
        <f t="shared" si="91"/>
        <v>46298</v>
      </c>
      <c r="I1118" s="9">
        <f t="shared" si="92"/>
        <v>7</v>
      </c>
      <c r="J1118" s="10">
        <f t="shared" si="93"/>
        <v>18</v>
      </c>
    </row>
    <row r="1119" spans="1:10" x14ac:dyDescent="0.2">
      <c r="A1119" s="1">
        <v>46298.787615740737</v>
      </c>
      <c r="B1119" t="s">
        <v>4</v>
      </c>
      <c r="C1119" t="s">
        <v>597</v>
      </c>
      <c r="D1119" t="s">
        <v>6</v>
      </c>
      <c r="E1119" t="s">
        <v>7</v>
      </c>
      <c r="F1119" t="s">
        <v>3</v>
      </c>
      <c r="G1119">
        <v>1</v>
      </c>
      <c r="H1119" s="12">
        <f t="shared" si="91"/>
        <v>46298</v>
      </c>
      <c r="I1119" s="9">
        <f t="shared" si="92"/>
        <v>7</v>
      </c>
      <c r="J1119" s="10">
        <f t="shared" si="93"/>
        <v>18</v>
      </c>
    </row>
    <row r="1120" spans="1:10" x14ac:dyDescent="0.2">
      <c r="A1120" s="1">
        <v>46298.799386574072</v>
      </c>
      <c r="B1120" t="s">
        <v>9</v>
      </c>
      <c r="C1120" t="s">
        <v>163</v>
      </c>
      <c r="D1120" t="s">
        <v>61</v>
      </c>
      <c r="E1120" t="s">
        <v>7</v>
      </c>
      <c r="F1120" t="s">
        <v>3</v>
      </c>
      <c r="G1120">
        <v>1</v>
      </c>
      <c r="H1120" s="12">
        <f t="shared" si="91"/>
        <v>46298</v>
      </c>
      <c r="I1120" s="9">
        <f t="shared" si="92"/>
        <v>7</v>
      </c>
      <c r="J1120" s="10">
        <f t="shared" si="93"/>
        <v>19</v>
      </c>
    </row>
    <row r="1121" spans="1:10" x14ac:dyDescent="0.2">
      <c r="A1121" s="1">
        <v>46298.818553240744</v>
      </c>
      <c r="B1121" t="s">
        <v>25</v>
      </c>
      <c r="C1121" t="s">
        <v>598</v>
      </c>
      <c r="D1121" t="s">
        <v>82</v>
      </c>
      <c r="E1121" t="s">
        <v>72</v>
      </c>
      <c r="F1121" t="s">
        <v>3</v>
      </c>
      <c r="G1121">
        <v>1</v>
      </c>
      <c r="H1121" s="12">
        <f t="shared" si="91"/>
        <v>46298</v>
      </c>
      <c r="I1121" s="9">
        <f t="shared" si="92"/>
        <v>7</v>
      </c>
      <c r="J1121" s="10">
        <f t="shared" si="93"/>
        <v>19</v>
      </c>
    </row>
    <row r="1122" spans="1:10" x14ac:dyDescent="0.2">
      <c r="A1122" s="1">
        <v>46298.818993055553</v>
      </c>
      <c r="B1122" t="s">
        <v>485</v>
      </c>
      <c r="C1122" t="s">
        <v>598</v>
      </c>
      <c r="D1122" t="s">
        <v>82</v>
      </c>
      <c r="E1122" t="s">
        <v>72</v>
      </c>
      <c r="F1122" t="s">
        <v>3</v>
      </c>
      <c r="G1122">
        <v>1</v>
      </c>
      <c r="H1122" s="12">
        <f t="shared" si="91"/>
        <v>46298</v>
      </c>
      <c r="I1122" s="9">
        <f t="shared" si="92"/>
        <v>7</v>
      </c>
      <c r="J1122" s="10">
        <f t="shared" si="93"/>
        <v>19</v>
      </c>
    </row>
    <row r="1123" spans="1:10" x14ac:dyDescent="0.2">
      <c r="A1123" s="1">
        <v>46298.819525462961</v>
      </c>
      <c r="B1123" t="s">
        <v>12</v>
      </c>
      <c r="C1123" t="s">
        <v>598</v>
      </c>
      <c r="D1123" t="s">
        <v>82</v>
      </c>
      <c r="E1123" t="s">
        <v>72</v>
      </c>
      <c r="F1123" t="s">
        <v>3</v>
      </c>
      <c r="G1123">
        <v>1</v>
      </c>
      <c r="H1123" s="12">
        <f t="shared" si="91"/>
        <v>46298</v>
      </c>
      <c r="I1123" s="9">
        <f t="shared" si="92"/>
        <v>7</v>
      </c>
      <c r="J1123" s="10">
        <f t="shared" si="93"/>
        <v>19</v>
      </c>
    </row>
    <row r="1124" spans="1:10" x14ac:dyDescent="0.2">
      <c r="A1124" s="1">
        <v>46298.874016203707</v>
      </c>
      <c r="B1124" t="s">
        <v>8</v>
      </c>
      <c r="C1124" t="s">
        <v>599</v>
      </c>
      <c r="D1124" t="s">
        <v>600</v>
      </c>
      <c r="E1124" t="s">
        <v>39</v>
      </c>
      <c r="F1124" t="s">
        <v>3</v>
      </c>
      <c r="G1124">
        <v>1</v>
      </c>
      <c r="H1124" s="12">
        <f t="shared" si="91"/>
        <v>46298</v>
      </c>
      <c r="I1124" s="9">
        <f t="shared" si="92"/>
        <v>7</v>
      </c>
      <c r="J1124" s="10">
        <f t="shared" si="93"/>
        <v>20</v>
      </c>
    </row>
    <row r="1125" spans="1:10" x14ac:dyDescent="0.2">
      <c r="A1125" s="1">
        <v>46299.0627662037</v>
      </c>
      <c r="B1125" t="s">
        <v>52</v>
      </c>
      <c r="C1125" t="s">
        <v>415</v>
      </c>
      <c r="D1125" t="s">
        <v>63</v>
      </c>
      <c r="E1125" t="s">
        <v>2</v>
      </c>
      <c r="F1125" t="s">
        <v>3</v>
      </c>
      <c r="G1125">
        <v>1</v>
      </c>
      <c r="H1125" s="12">
        <f t="shared" si="91"/>
        <v>46299</v>
      </c>
      <c r="I1125" s="9">
        <f t="shared" si="92"/>
        <v>1</v>
      </c>
      <c r="J1125" s="10">
        <f t="shared" si="93"/>
        <v>1</v>
      </c>
    </row>
    <row r="1126" spans="1:10" x14ac:dyDescent="0.2">
      <c r="A1126" s="1">
        <v>46299.142442129632</v>
      </c>
      <c r="B1126" t="s">
        <v>13</v>
      </c>
      <c r="C1126" t="s">
        <v>601</v>
      </c>
      <c r="D1126" t="s">
        <v>288</v>
      </c>
      <c r="E1126">
        <v>10</v>
      </c>
      <c r="F1126" t="s">
        <v>289</v>
      </c>
      <c r="G1126">
        <v>1</v>
      </c>
      <c r="H1126" s="12">
        <f t="shared" si="91"/>
        <v>46299</v>
      </c>
      <c r="I1126" s="9">
        <f t="shared" si="92"/>
        <v>1</v>
      </c>
      <c r="J1126" s="10">
        <f t="shared" si="93"/>
        <v>3</v>
      </c>
    </row>
    <row r="1127" spans="1:10" x14ac:dyDescent="0.2">
      <c r="A1127" s="1">
        <v>46299.17015046296</v>
      </c>
      <c r="B1127" t="s">
        <v>4</v>
      </c>
      <c r="C1127" t="s">
        <v>35</v>
      </c>
      <c r="D1127" t="s">
        <v>156</v>
      </c>
      <c r="E1127" t="s">
        <v>36</v>
      </c>
      <c r="F1127" t="s">
        <v>3</v>
      </c>
      <c r="G1127">
        <v>1</v>
      </c>
      <c r="H1127" s="12">
        <f t="shared" si="91"/>
        <v>46299</v>
      </c>
      <c r="I1127" s="9">
        <f t="shared" si="92"/>
        <v>1</v>
      </c>
      <c r="J1127" s="10">
        <f t="shared" si="93"/>
        <v>4</v>
      </c>
    </row>
    <row r="1128" spans="1:10" x14ac:dyDescent="0.2">
      <c r="A1128" s="1">
        <v>46299.170254629629</v>
      </c>
      <c r="B1128" t="s">
        <v>101</v>
      </c>
      <c r="C1128" t="s">
        <v>35</v>
      </c>
      <c r="D1128" t="s">
        <v>156</v>
      </c>
      <c r="E1128" t="s">
        <v>36</v>
      </c>
      <c r="F1128" t="s">
        <v>3</v>
      </c>
      <c r="G1128">
        <v>1</v>
      </c>
      <c r="H1128" s="12">
        <f t="shared" si="91"/>
        <v>46299</v>
      </c>
      <c r="I1128" s="9">
        <f t="shared" si="92"/>
        <v>1</v>
      </c>
      <c r="J1128" s="10">
        <f t="shared" si="93"/>
        <v>4</v>
      </c>
    </row>
    <row r="1129" spans="1:10" x14ac:dyDescent="0.2">
      <c r="A1129" s="1">
        <v>46299.187430555554</v>
      </c>
      <c r="B1129" t="s">
        <v>0</v>
      </c>
      <c r="C1129" t="s">
        <v>602</v>
      </c>
      <c r="D1129" t="s">
        <v>63</v>
      </c>
      <c r="E1129" t="s">
        <v>2</v>
      </c>
      <c r="F1129" t="s">
        <v>3</v>
      </c>
      <c r="G1129">
        <v>1</v>
      </c>
      <c r="H1129" s="12">
        <f t="shared" si="91"/>
        <v>46299</v>
      </c>
      <c r="I1129" s="9">
        <f t="shared" si="92"/>
        <v>1</v>
      </c>
      <c r="J1129" s="10">
        <f t="shared" si="93"/>
        <v>4</v>
      </c>
    </row>
    <row r="1130" spans="1:10" x14ac:dyDescent="0.2">
      <c r="A1130" s="1">
        <v>46299.228842592594</v>
      </c>
      <c r="B1130" t="s">
        <v>74</v>
      </c>
      <c r="C1130" t="s">
        <v>603</v>
      </c>
      <c r="D1130" t="s">
        <v>63</v>
      </c>
      <c r="E1130" t="s">
        <v>2</v>
      </c>
      <c r="F1130" t="s">
        <v>3</v>
      </c>
      <c r="G1130">
        <v>1</v>
      </c>
      <c r="H1130" s="12">
        <f t="shared" si="91"/>
        <v>46299</v>
      </c>
      <c r="I1130" s="9">
        <f t="shared" si="92"/>
        <v>1</v>
      </c>
      <c r="J1130" s="10">
        <f t="shared" si="93"/>
        <v>5</v>
      </c>
    </row>
    <row r="1131" spans="1:10" x14ac:dyDescent="0.2">
      <c r="A1131" s="1">
        <v>46299.257986111108</v>
      </c>
      <c r="B1131" t="s">
        <v>4</v>
      </c>
      <c r="C1131" t="s">
        <v>604</v>
      </c>
      <c r="D1131" t="s">
        <v>169</v>
      </c>
      <c r="E1131" t="s">
        <v>170</v>
      </c>
      <c r="F1131" t="s">
        <v>3</v>
      </c>
      <c r="G1131">
        <v>1</v>
      </c>
      <c r="H1131" s="12">
        <f t="shared" si="91"/>
        <v>46299</v>
      </c>
      <c r="I1131" s="9">
        <f t="shared" si="92"/>
        <v>1</v>
      </c>
      <c r="J1131" s="10">
        <f t="shared" si="93"/>
        <v>6</v>
      </c>
    </row>
    <row r="1132" spans="1:10" x14ac:dyDescent="0.2">
      <c r="A1132" s="1">
        <v>46299.31554398148</v>
      </c>
      <c r="B1132" t="s">
        <v>4</v>
      </c>
      <c r="C1132" t="s">
        <v>123</v>
      </c>
      <c r="D1132" t="s">
        <v>6</v>
      </c>
      <c r="E1132" t="s">
        <v>7</v>
      </c>
      <c r="F1132" t="s">
        <v>3</v>
      </c>
      <c r="G1132">
        <v>1</v>
      </c>
      <c r="H1132" s="12">
        <f t="shared" si="91"/>
        <v>46299</v>
      </c>
      <c r="I1132" s="9">
        <f t="shared" si="92"/>
        <v>1</v>
      </c>
      <c r="J1132" s="10">
        <f t="shared" si="93"/>
        <v>7</v>
      </c>
    </row>
    <row r="1133" spans="1:10" x14ac:dyDescent="0.2">
      <c r="A1133" s="1">
        <v>46299.315625000003</v>
      </c>
      <c r="B1133" t="s">
        <v>101</v>
      </c>
      <c r="C1133" t="s">
        <v>123</v>
      </c>
      <c r="D1133" t="s">
        <v>6</v>
      </c>
      <c r="E1133" t="s">
        <v>7</v>
      </c>
      <c r="F1133" t="s">
        <v>3</v>
      </c>
      <c r="G1133">
        <v>1</v>
      </c>
      <c r="H1133" s="12">
        <f t="shared" si="91"/>
        <v>46299</v>
      </c>
      <c r="I1133" s="9">
        <f t="shared" si="92"/>
        <v>1</v>
      </c>
      <c r="J1133" s="10">
        <f t="shared" si="93"/>
        <v>7</v>
      </c>
    </row>
    <row r="1134" spans="1:10" x14ac:dyDescent="0.2">
      <c r="A1134" s="1">
        <v>46299.317407407405</v>
      </c>
      <c r="B1134" t="s">
        <v>8</v>
      </c>
      <c r="C1134" t="s">
        <v>123</v>
      </c>
      <c r="D1134" t="s">
        <v>6</v>
      </c>
      <c r="E1134" t="s">
        <v>7</v>
      </c>
      <c r="F1134" t="s">
        <v>3</v>
      </c>
      <c r="G1134">
        <v>1</v>
      </c>
      <c r="H1134" s="12">
        <f t="shared" si="91"/>
        <v>46299</v>
      </c>
      <c r="I1134" s="9">
        <f t="shared" si="92"/>
        <v>1</v>
      </c>
      <c r="J1134" s="10">
        <f t="shared" si="93"/>
        <v>7</v>
      </c>
    </row>
    <row r="1135" spans="1:10" x14ac:dyDescent="0.2">
      <c r="A1135" s="1">
        <v>46299.38013888889</v>
      </c>
      <c r="B1135" t="s">
        <v>4</v>
      </c>
      <c r="C1135" t="s">
        <v>32</v>
      </c>
      <c r="D1135" t="s">
        <v>33</v>
      </c>
      <c r="E1135" t="s">
        <v>7</v>
      </c>
      <c r="F1135" t="s">
        <v>3</v>
      </c>
      <c r="G1135">
        <v>1</v>
      </c>
      <c r="H1135" s="12">
        <f t="shared" si="91"/>
        <v>46299</v>
      </c>
      <c r="I1135" s="9">
        <f t="shared" si="92"/>
        <v>1</v>
      </c>
      <c r="J1135" s="10">
        <f t="shared" si="93"/>
        <v>9</v>
      </c>
    </row>
    <row r="1136" spans="1:10" x14ac:dyDescent="0.2">
      <c r="A1136" s="1">
        <v>46299.380277777775</v>
      </c>
      <c r="B1136" t="s">
        <v>101</v>
      </c>
      <c r="C1136" t="s">
        <v>32</v>
      </c>
      <c r="D1136" t="s">
        <v>33</v>
      </c>
      <c r="E1136" t="s">
        <v>7</v>
      </c>
      <c r="F1136" t="s">
        <v>3</v>
      </c>
      <c r="G1136">
        <v>1</v>
      </c>
      <c r="H1136" s="12">
        <f t="shared" si="91"/>
        <v>46299</v>
      </c>
      <c r="I1136" s="9">
        <f t="shared" si="92"/>
        <v>1</v>
      </c>
      <c r="J1136" s="10">
        <f t="shared" si="93"/>
        <v>9</v>
      </c>
    </row>
    <row r="1137" spans="1:10" x14ac:dyDescent="0.2">
      <c r="A1137" s="1">
        <v>46299.380578703705</v>
      </c>
      <c r="B1137" t="s">
        <v>11</v>
      </c>
      <c r="C1137" t="s">
        <v>32</v>
      </c>
      <c r="D1137" t="s">
        <v>33</v>
      </c>
      <c r="E1137" t="s">
        <v>7</v>
      </c>
      <c r="F1137" t="s">
        <v>3</v>
      </c>
      <c r="G1137">
        <v>1</v>
      </c>
      <c r="H1137" s="12">
        <f t="shared" si="91"/>
        <v>46299</v>
      </c>
      <c r="I1137" s="9">
        <f t="shared" si="92"/>
        <v>1</v>
      </c>
      <c r="J1137" s="10">
        <f t="shared" si="93"/>
        <v>9</v>
      </c>
    </row>
    <row r="1138" spans="1:10" x14ac:dyDescent="0.2">
      <c r="A1138" s="1">
        <v>46299.402615740742</v>
      </c>
      <c r="B1138" t="s">
        <v>4</v>
      </c>
      <c r="C1138" t="s">
        <v>605</v>
      </c>
      <c r="D1138" t="s">
        <v>82</v>
      </c>
      <c r="E1138" t="s">
        <v>72</v>
      </c>
      <c r="F1138" t="s">
        <v>3</v>
      </c>
      <c r="G1138">
        <v>1</v>
      </c>
      <c r="H1138" s="12">
        <f t="shared" ref="H1138:H1174" si="94">INT(A1138)</f>
        <v>46299</v>
      </c>
      <c r="I1138" s="9">
        <f t="shared" ref="I1138:I1174" si="95">WEEKDAY(A1138)</f>
        <v>1</v>
      </c>
      <c r="J1138" s="10">
        <f t="shared" ref="J1138:J1174" si="96">HOUR(A1138)</f>
        <v>9</v>
      </c>
    </row>
    <row r="1139" spans="1:10" x14ac:dyDescent="0.2">
      <c r="A1139" s="1">
        <v>46299.402650462966</v>
      </c>
      <c r="B1139" t="s">
        <v>8</v>
      </c>
      <c r="C1139" t="s">
        <v>605</v>
      </c>
      <c r="D1139" t="s">
        <v>82</v>
      </c>
      <c r="E1139" t="s">
        <v>72</v>
      </c>
      <c r="F1139" t="s">
        <v>3</v>
      </c>
      <c r="G1139">
        <v>1</v>
      </c>
      <c r="H1139" s="12">
        <f t="shared" si="94"/>
        <v>46299</v>
      </c>
      <c r="I1139" s="9">
        <f t="shared" si="95"/>
        <v>1</v>
      </c>
      <c r="J1139" s="10">
        <f t="shared" si="96"/>
        <v>9</v>
      </c>
    </row>
    <row r="1140" spans="1:10" x14ac:dyDescent="0.2">
      <c r="A1140" s="1">
        <v>46299.409108796295</v>
      </c>
      <c r="B1140" t="s">
        <v>4</v>
      </c>
      <c r="C1140" t="s">
        <v>606</v>
      </c>
      <c r="D1140" t="s">
        <v>382</v>
      </c>
      <c r="E1140" t="s">
        <v>72</v>
      </c>
      <c r="F1140" t="s">
        <v>3</v>
      </c>
      <c r="G1140">
        <v>1</v>
      </c>
      <c r="H1140" s="12">
        <f t="shared" si="94"/>
        <v>46299</v>
      </c>
      <c r="I1140" s="9">
        <f t="shared" si="95"/>
        <v>1</v>
      </c>
      <c r="J1140" s="10">
        <f t="shared" si="96"/>
        <v>9</v>
      </c>
    </row>
    <row r="1141" spans="1:10" x14ac:dyDescent="0.2">
      <c r="A1141" s="1">
        <v>46299.409259259257</v>
      </c>
      <c r="B1141" t="s">
        <v>8</v>
      </c>
      <c r="C1141" t="s">
        <v>606</v>
      </c>
      <c r="D1141" t="s">
        <v>382</v>
      </c>
      <c r="E1141" t="s">
        <v>72</v>
      </c>
      <c r="F1141" t="s">
        <v>3</v>
      </c>
      <c r="G1141">
        <v>1</v>
      </c>
      <c r="H1141" s="12">
        <f t="shared" si="94"/>
        <v>46299</v>
      </c>
      <c r="I1141" s="9">
        <f t="shared" si="95"/>
        <v>1</v>
      </c>
      <c r="J1141" s="10">
        <f t="shared" si="96"/>
        <v>9</v>
      </c>
    </row>
    <row r="1142" spans="1:10" x14ac:dyDescent="0.2">
      <c r="A1142" s="1">
        <v>46299.410821759258</v>
      </c>
      <c r="B1142" t="s">
        <v>77</v>
      </c>
      <c r="C1142" t="s">
        <v>606</v>
      </c>
      <c r="D1142" t="s">
        <v>382</v>
      </c>
      <c r="E1142" t="s">
        <v>72</v>
      </c>
      <c r="F1142" t="s">
        <v>3</v>
      </c>
      <c r="G1142">
        <v>1</v>
      </c>
      <c r="H1142" s="12">
        <f t="shared" si="94"/>
        <v>46299</v>
      </c>
      <c r="I1142" s="9">
        <f t="shared" si="95"/>
        <v>1</v>
      </c>
      <c r="J1142" s="10">
        <f t="shared" si="96"/>
        <v>9</v>
      </c>
    </row>
    <row r="1143" spans="1:10" x14ac:dyDescent="0.2">
      <c r="A1143" s="1">
        <v>46299.41915509259</v>
      </c>
      <c r="B1143" t="s">
        <v>19</v>
      </c>
      <c r="C1143" t="s">
        <v>607</v>
      </c>
      <c r="D1143" t="s">
        <v>1</v>
      </c>
      <c r="E1143" t="s">
        <v>2</v>
      </c>
      <c r="F1143" t="s">
        <v>3</v>
      </c>
      <c r="G1143">
        <v>1</v>
      </c>
      <c r="H1143" s="12">
        <f t="shared" si="94"/>
        <v>46299</v>
      </c>
      <c r="I1143" s="9">
        <f t="shared" si="95"/>
        <v>1</v>
      </c>
      <c r="J1143" s="10">
        <f t="shared" si="96"/>
        <v>10</v>
      </c>
    </row>
    <row r="1144" spans="1:10" x14ac:dyDescent="0.2">
      <c r="A1144" s="1">
        <v>46299.434953703705</v>
      </c>
      <c r="B1144" t="s">
        <v>4</v>
      </c>
      <c r="C1144" t="s">
        <v>161</v>
      </c>
      <c r="D1144" t="s">
        <v>61</v>
      </c>
      <c r="E1144" t="s">
        <v>7</v>
      </c>
      <c r="F1144" t="s">
        <v>3</v>
      </c>
      <c r="G1144">
        <v>1</v>
      </c>
      <c r="H1144" s="12">
        <f t="shared" si="94"/>
        <v>46299</v>
      </c>
      <c r="I1144" s="9">
        <f t="shared" si="95"/>
        <v>1</v>
      </c>
      <c r="J1144" s="10">
        <f t="shared" si="96"/>
        <v>10</v>
      </c>
    </row>
    <row r="1145" spans="1:10" x14ac:dyDescent="0.2">
      <c r="A1145" s="1">
        <v>46299.501446759263</v>
      </c>
      <c r="B1145" t="s">
        <v>4</v>
      </c>
      <c r="C1145" t="s">
        <v>608</v>
      </c>
      <c r="D1145" t="s">
        <v>6</v>
      </c>
      <c r="E1145" t="s">
        <v>7</v>
      </c>
      <c r="F1145" t="s">
        <v>3</v>
      </c>
      <c r="G1145">
        <v>1</v>
      </c>
      <c r="H1145" s="12">
        <f t="shared" si="94"/>
        <v>46299</v>
      </c>
      <c r="I1145" s="9">
        <f t="shared" si="95"/>
        <v>1</v>
      </c>
      <c r="J1145" s="10">
        <f t="shared" si="96"/>
        <v>12</v>
      </c>
    </row>
    <row r="1146" spans="1:10" x14ac:dyDescent="0.2">
      <c r="A1146" s="1">
        <v>46299.502997685187</v>
      </c>
      <c r="B1146" t="s">
        <v>8</v>
      </c>
      <c r="C1146" t="s">
        <v>608</v>
      </c>
      <c r="D1146" t="s">
        <v>6</v>
      </c>
      <c r="E1146" t="s">
        <v>7</v>
      </c>
      <c r="F1146" t="s">
        <v>3</v>
      </c>
      <c r="G1146">
        <v>1</v>
      </c>
      <c r="H1146" s="12">
        <f t="shared" si="94"/>
        <v>46299</v>
      </c>
      <c r="I1146" s="9">
        <f t="shared" si="95"/>
        <v>1</v>
      </c>
      <c r="J1146" s="10">
        <f t="shared" si="96"/>
        <v>12</v>
      </c>
    </row>
    <row r="1147" spans="1:10" x14ac:dyDescent="0.2">
      <c r="A1147" s="1">
        <v>46299.503518518519</v>
      </c>
      <c r="B1147" t="s">
        <v>101</v>
      </c>
      <c r="C1147" t="s">
        <v>608</v>
      </c>
      <c r="D1147" t="s">
        <v>6</v>
      </c>
      <c r="E1147" t="s">
        <v>7</v>
      </c>
      <c r="F1147" t="s">
        <v>3</v>
      </c>
      <c r="G1147">
        <v>1</v>
      </c>
      <c r="H1147" s="12">
        <f t="shared" si="94"/>
        <v>46299</v>
      </c>
      <c r="I1147" s="9">
        <f t="shared" si="95"/>
        <v>1</v>
      </c>
      <c r="J1147" s="10">
        <f t="shared" si="96"/>
        <v>12</v>
      </c>
    </row>
    <row r="1148" spans="1:10" x14ac:dyDescent="0.2">
      <c r="A1148" s="1">
        <v>46299.53570601852</v>
      </c>
      <c r="B1148" t="s">
        <v>4</v>
      </c>
      <c r="C1148" t="s">
        <v>244</v>
      </c>
      <c r="D1148" t="s">
        <v>61</v>
      </c>
      <c r="E1148" t="s">
        <v>7</v>
      </c>
      <c r="F1148" t="s">
        <v>3</v>
      </c>
      <c r="G1148">
        <v>1</v>
      </c>
      <c r="H1148" s="12">
        <f t="shared" si="94"/>
        <v>46299</v>
      </c>
      <c r="I1148" s="9">
        <f t="shared" si="95"/>
        <v>1</v>
      </c>
      <c r="J1148" s="10">
        <f t="shared" si="96"/>
        <v>12</v>
      </c>
    </row>
    <row r="1149" spans="1:10" x14ac:dyDescent="0.2">
      <c r="A1149" s="1">
        <v>46299.535740740743</v>
      </c>
      <c r="B1149" t="s">
        <v>8</v>
      </c>
      <c r="C1149" t="s">
        <v>244</v>
      </c>
      <c r="D1149" t="s">
        <v>61</v>
      </c>
      <c r="E1149" t="s">
        <v>7</v>
      </c>
      <c r="F1149" t="s">
        <v>3</v>
      </c>
      <c r="G1149">
        <v>1</v>
      </c>
      <c r="H1149" s="12">
        <f t="shared" si="94"/>
        <v>46299</v>
      </c>
      <c r="I1149" s="9">
        <f t="shared" si="95"/>
        <v>1</v>
      </c>
      <c r="J1149" s="10">
        <f t="shared" si="96"/>
        <v>12</v>
      </c>
    </row>
    <row r="1150" spans="1:10" x14ac:dyDescent="0.2">
      <c r="A1150" s="1">
        <v>46299.538668981484</v>
      </c>
      <c r="B1150" t="s">
        <v>11</v>
      </c>
      <c r="C1150" t="s">
        <v>609</v>
      </c>
      <c r="D1150" t="s">
        <v>61</v>
      </c>
      <c r="E1150" t="s">
        <v>7</v>
      </c>
      <c r="F1150" t="s">
        <v>3</v>
      </c>
      <c r="G1150">
        <v>1</v>
      </c>
      <c r="H1150" s="12">
        <f t="shared" si="94"/>
        <v>46299</v>
      </c>
      <c r="I1150" s="9">
        <f t="shared" si="95"/>
        <v>1</v>
      </c>
      <c r="J1150" s="10">
        <f t="shared" si="96"/>
        <v>12</v>
      </c>
    </row>
    <row r="1151" spans="1:10" x14ac:dyDescent="0.2">
      <c r="A1151" s="1">
        <v>46299.538761574076</v>
      </c>
      <c r="B1151" t="s">
        <v>101</v>
      </c>
      <c r="C1151" t="s">
        <v>609</v>
      </c>
      <c r="D1151" t="s">
        <v>61</v>
      </c>
      <c r="E1151" t="s">
        <v>7</v>
      </c>
      <c r="F1151" t="s">
        <v>3</v>
      </c>
      <c r="G1151">
        <v>1</v>
      </c>
      <c r="H1151" s="12">
        <f t="shared" si="94"/>
        <v>46299</v>
      </c>
      <c r="I1151" s="9">
        <f t="shared" si="95"/>
        <v>1</v>
      </c>
      <c r="J1151" s="10">
        <f t="shared" si="96"/>
        <v>12</v>
      </c>
    </row>
    <row r="1152" spans="1:10" x14ac:dyDescent="0.2">
      <c r="A1152" s="1">
        <v>46299.553518518522</v>
      </c>
      <c r="B1152" t="s">
        <v>101</v>
      </c>
      <c r="C1152" t="s">
        <v>610</v>
      </c>
      <c r="D1152" t="s">
        <v>186</v>
      </c>
      <c r="E1152" t="s">
        <v>72</v>
      </c>
      <c r="F1152" t="s">
        <v>3</v>
      </c>
      <c r="G1152">
        <v>1</v>
      </c>
      <c r="H1152" s="12">
        <f t="shared" si="94"/>
        <v>46299</v>
      </c>
      <c r="I1152" s="9">
        <f t="shared" si="95"/>
        <v>1</v>
      </c>
      <c r="J1152" s="10">
        <f t="shared" si="96"/>
        <v>13</v>
      </c>
    </row>
    <row r="1153" spans="1:10" x14ac:dyDescent="0.2">
      <c r="A1153" s="1">
        <v>46299.641851851855</v>
      </c>
      <c r="B1153" t="s">
        <v>4</v>
      </c>
      <c r="C1153" t="s">
        <v>386</v>
      </c>
      <c r="D1153" t="s">
        <v>387</v>
      </c>
      <c r="E1153" t="s">
        <v>388</v>
      </c>
      <c r="F1153" t="s">
        <v>3</v>
      </c>
      <c r="G1153">
        <v>1</v>
      </c>
      <c r="H1153" s="12">
        <f t="shared" si="94"/>
        <v>46299</v>
      </c>
      <c r="I1153" s="9">
        <f t="shared" si="95"/>
        <v>1</v>
      </c>
      <c r="J1153" s="10">
        <f t="shared" si="96"/>
        <v>15</v>
      </c>
    </row>
    <row r="1154" spans="1:10" x14ac:dyDescent="0.2">
      <c r="A1154" s="1">
        <v>46299.641967592594</v>
      </c>
      <c r="B1154" t="s">
        <v>11</v>
      </c>
      <c r="C1154" t="s">
        <v>386</v>
      </c>
      <c r="D1154" t="s">
        <v>387</v>
      </c>
      <c r="E1154" t="s">
        <v>388</v>
      </c>
      <c r="F1154" t="s">
        <v>3</v>
      </c>
      <c r="G1154">
        <v>1</v>
      </c>
      <c r="H1154" s="12">
        <f t="shared" si="94"/>
        <v>46299</v>
      </c>
      <c r="I1154" s="9">
        <f t="shared" si="95"/>
        <v>1</v>
      </c>
      <c r="J1154" s="10">
        <f t="shared" si="96"/>
        <v>15</v>
      </c>
    </row>
    <row r="1155" spans="1:10" x14ac:dyDescent="0.2">
      <c r="A1155" s="1">
        <v>46299.673043981478</v>
      </c>
      <c r="B1155" t="s">
        <v>4</v>
      </c>
      <c r="C1155" t="s">
        <v>611</v>
      </c>
      <c r="D1155" t="s">
        <v>612</v>
      </c>
      <c r="E1155" t="s">
        <v>31</v>
      </c>
      <c r="F1155" t="s">
        <v>3</v>
      </c>
      <c r="G1155">
        <v>1</v>
      </c>
      <c r="H1155" s="12">
        <f t="shared" si="94"/>
        <v>46299</v>
      </c>
      <c r="I1155" s="9">
        <f t="shared" si="95"/>
        <v>1</v>
      </c>
      <c r="J1155" s="10">
        <f t="shared" si="96"/>
        <v>16</v>
      </c>
    </row>
    <row r="1156" spans="1:10" x14ac:dyDescent="0.2">
      <c r="A1156" s="1">
        <v>46299.802037037036</v>
      </c>
      <c r="B1156" t="s">
        <v>4</v>
      </c>
      <c r="C1156" t="s">
        <v>613</v>
      </c>
      <c r="D1156" t="s">
        <v>612</v>
      </c>
      <c r="E1156" t="s">
        <v>31</v>
      </c>
      <c r="F1156" t="s">
        <v>3</v>
      </c>
      <c r="G1156">
        <v>1</v>
      </c>
      <c r="H1156" s="12">
        <f t="shared" si="94"/>
        <v>46299</v>
      </c>
      <c r="I1156" s="9">
        <f t="shared" si="95"/>
        <v>1</v>
      </c>
      <c r="J1156" s="10">
        <f t="shared" si="96"/>
        <v>19</v>
      </c>
    </row>
    <row r="1157" spans="1:10" x14ac:dyDescent="0.2">
      <c r="A1157" s="1">
        <v>46299.802141203705</v>
      </c>
      <c r="B1157" t="s">
        <v>8</v>
      </c>
      <c r="C1157" t="s">
        <v>613</v>
      </c>
      <c r="D1157" t="s">
        <v>612</v>
      </c>
      <c r="E1157" t="s">
        <v>31</v>
      </c>
      <c r="F1157" t="s">
        <v>3</v>
      </c>
      <c r="G1157">
        <v>1</v>
      </c>
      <c r="H1157" s="12">
        <f t="shared" si="94"/>
        <v>46299</v>
      </c>
      <c r="I1157" s="9">
        <f t="shared" si="95"/>
        <v>1</v>
      </c>
      <c r="J1157" s="10">
        <f t="shared" si="96"/>
        <v>19</v>
      </c>
    </row>
    <row r="1158" spans="1:10" x14ac:dyDescent="0.2">
      <c r="A1158" s="1">
        <v>46299.80265046296</v>
      </c>
      <c r="B1158" t="s">
        <v>11</v>
      </c>
      <c r="C1158" t="s">
        <v>613</v>
      </c>
      <c r="D1158" t="s">
        <v>612</v>
      </c>
      <c r="E1158" t="s">
        <v>31</v>
      </c>
      <c r="F1158" t="s">
        <v>3</v>
      </c>
      <c r="G1158">
        <v>1</v>
      </c>
      <c r="H1158" s="12">
        <f t="shared" si="94"/>
        <v>46299</v>
      </c>
      <c r="I1158" s="9">
        <f t="shared" si="95"/>
        <v>1</v>
      </c>
      <c r="J1158" s="10">
        <f t="shared" si="96"/>
        <v>19</v>
      </c>
    </row>
    <row r="1159" spans="1:10" x14ac:dyDescent="0.2">
      <c r="A1159" s="1">
        <v>46299.803217592591</v>
      </c>
      <c r="B1159" t="s">
        <v>101</v>
      </c>
      <c r="C1159" t="s">
        <v>613</v>
      </c>
      <c r="D1159" t="s">
        <v>612</v>
      </c>
      <c r="E1159" t="s">
        <v>31</v>
      </c>
      <c r="F1159" t="s">
        <v>3</v>
      </c>
      <c r="G1159">
        <v>1</v>
      </c>
      <c r="H1159" s="12">
        <f t="shared" si="94"/>
        <v>46299</v>
      </c>
      <c r="I1159" s="9">
        <f t="shared" si="95"/>
        <v>1</v>
      </c>
      <c r="J1159" s="10">
        <f t="shared" si="96"/>
        <v>19</v>
      </c>
    </row>
    <row r="1160" spans="1:10" x14ac:dyDescent="0.2">
      <c r="A1160" s="1">
        <v>46299.826620370368</v>
      </c>
      <c r="B1160" t="s">
        <v>101</v>
      </c>
      <c r="C1160" t="s">
        <v>613</v>
      </c>
      <c r="D1160" t="s">
        <v>612</v>
      </c>
      <c r="E1160" t="s">
        <v>31</v>
      </c>
      <c r="F1160" t="s">
        <v>3</v>
      </c>
      <c r="G1160">
        <v>1</v>
      </c>
      <c r="H1160" s="12">
        <f t="shared" si="94"/>
        <v>46299</v>
      </c>
      <c r="I1160" s="9">
        <f t="shared" si="95"/>
        <v>1</v>
      </c>
      <c r="J1160" s="10">
        <f t="shared" si="96"/>
        <v>19</v>
      </c>
    </row>
    <row r="1161" spans="1:10" x14ac:dyDescent="0.2">
      <c r="A1161" s="1">
        <v>46299.83697916667</v>
      </c>
      <c r="B1161" t="s">
        <v>485</v>
      </c>
      <c r="C1161" t="s">
        <v>140</v>
      </c>
      <c r="D1161" t="s">
        <v>33</v>
      </c>
      <c r="E1161" t="s">
        <v>7</v>
      </c>
      <c r="F1161" t="s">
        <v>3</v>
      </c>
      <c r="G1161">
        <v>1</v>
      </c>
      <c r="H1161" s="12">
        <f t="shared" si="94"/>
        <v>46299</v>
      </c>
      <c r="I1161" s="9">
        <f t="shared" si="95"/>
        <v>1</v>
      </c>
      <c r="J1161" s="10">
        <f t="shared" si="96"/>
        <v>20</v>
      </c>
    </row>
    <row r="1162" spans="1:10" x14ac:dyDescent="0.2">
      <c r="A1162" s="1">
        <v>46299.897187499999</v>
      </c>
      <c r="B1162" t="s">
        <v>4</v>
      </c>
      <c r="C1162" t="s">
        <v>614</v>
      </c>
      <c r="D1162" t="s">
        <v>26</v>
      </c>
      <c r="E1162" t="s">
        <v>7</v>
      </c>
      <c r="F1162" t="s">
        <v>3</v>
      </c>
      <c r="G1162">
        <v>1</v>
      </c>
      <c r="H1162" s="12">
        <f t="shared" si="94"/>
        <v>46299</v>
      </c>
      <c r="I1162" s="9">
        <f t="shared" si="95"/>
        <v>1</v>
      </c>
      <c r="J1162" s="10">
        <f t="shared" si="96"/>
        <v>21</v>
      </c>
    </row>
    <row r="1163" spans="1:10" x14ac:dyDescent="0.2">
      <c r="A1163" s="1">
        <v>46299.897233796299</v>
      </c>
      <c r="B1163" t="s">
        <v>8</v>
      </c>
      <c r="C1163" t="s">
        <v>614</v>
      </c>
      <c r="D1163" t="s">
        <v>26</v>
      </c>
      <c r="E1163" t="s">
        <v>7</v>
      </c>
      <c r="F1163" t="s">
        <v>3</v>
      </c>
      <c r="G1163">
        <v>1</v>
      </c>
      <c r="H1163" s="12">
        <f t="shared" si="94"/>
        <v>46299</v>
      </c>
      <c r="I1163" s="9">
        <f t="shared" si="95"/>
        <v>1</v>
      </c>
      <c r="J1163" s="10">
        <f t="shared" si="96"/>
        <v>21</v>
      </c>
    </row>
    <row r="1164" spans="1:10" x14ac:dyDescent="0.2">
      <c r="A1164" s="1">
        <v>46299.928437499999</v>
      </c>
      <c r="B1164" t="s">
        <v>4</v>
      </c>
      <c r="C1164" t="s">
        <v>79</v>
      </c>
      <c r="D1164" t="s">
        <v>26</v>
      </c>
      <c r="E1164" t="s">
        <v>7</v>
      </c>
      <c r="F1164" t="s">
        <v>3</v>
      </c>
      <c r="G1164">
        <v>1</v>
      </c>
      <c r="H1164" s="12">
        <f t="shared" si="94"/>
        <v>46299</v>
      </c>
      <c r="I1164" s="9">
        <f t="shared" si="95"/>
        <v>1</v>
      </c>
      <c r="J1164" s="10">
        <f t="shared" si="96"/>
        <v>22</v>
      </c>
    </row>
    <row r="1165" spans="1:10" x14ac:dyDescent="0.2">
      <c r="A1165" s="1">
        <v>46299.928912037038</v>
      </c>
      <c r="B1165" t="s">
        <v>8</v>
      </c>
      <c r="C1165" t="s">
        <v>79</v>
      </c>
      <c r="D1165" t="s">
        <v>26</v>
      </c>
      <c r="E1165" t="s">
        <v>7</v>
      </c>
      <c r="F1165" t="s">
        <v>3</v>
      </c>
      <c r="G1165">
        <v>1</v>
      </c>
      <c r="H1165" s="12">
        <f t="shared" si="94"/>
        <v>46299</v>
      </c>
      <c r="I1165" s="9">
        <f t="shared" si="95"/>
        <v>1</v>
      </c>
      <c r="J1165" s="10">
        <f t="shared" si="96"/>
        <v>22</v>
      </c>
    </row>
    <row r="1166" spans="1:10" x14ac:dyDescent="0.2">
      <c r="A1166" s="1">
        <v>46299.946562500001</v>
      </c>
      <c r="B1166" t="s">
        <v>11</v>
      </c>
      <c r="C1166" t="s">
        <v>615</v>
      </c>
      <c r="D1166" t="s">
        <v>63</v>
      </c>
      <c r="E1166" t="s">
        <v>2</v>
      </c>
      <c r="F1166" t="s">
        <v>3</v>
      </c>
      <c r="G1166">
        <v>1</v>
      </c>
      <c r="H1166" s="12">
        <f t="shared" si="94"/>
        <v>46299</v>
      </c>
      <c r="I1166" s="9">
        <f t="shared" si="95"/>
        <v>1</v>
      </c>
      <c r="J1166" s="10">
        <f t="shared" si="96"/>
        <v>22</v>
      </c>
    </row>
    <row r="1167" spans="1:10" x14ac:dyDescent="0.2">
      <c r="A1167" s="1">
        <v>46300.090254629627</v>
      </c>
      <c r="B1167" t="s">
        <v>4</v>
      </c>
      <c r="C1167" t="s">
        <v>616</v>
      </c>
      <c r="D1167" t="s">
        <v>26</v>
      </c>
      <c r="E1167" t="s">
        <v>7</v>
      </c>
      <c r="F1167" t="s">
        <v>3</v>
      </c>
      <c r="G1167">
        <v>1</v>
      </c>
      <c r="H1167" s="12">
        <f t="shared" si="94"/>
        <v>46300</v>
      </c>
      <c r="I1167" s="9">
        <f t="shared" si="95"/>
        <v>2</v>
      </c>
      <c r="J1167" s="10">
        <f t="shared" si="96"/>
        <v>2</v>
      </c>
    </row>
    <row r="1168" spans="1:10" x14ac:dyDescent="0.2">
      <c r="A1168" s="1">
        <v>46300.097372685188</v>
      </c>
      <c r="B1168" t="s">
        <v>19</v>
      </c>
      <c r="C1168" t="s">
        <v>617</v>
      </c>
      <c r="D1168" t="s">
        <v>63</v>
      </c>
      <c r="E1168" t="s">
        <v>2</v>
      </c>
      <c r="F1168" t="s">
        <v>3</v>
      </c>
      <c r="G1168">
        <v>1</v>
      </c>
      <c r="H1168" s="12">
        <f t="shared" si="94"/>
        <v>46300</v>
      </c>
      <c r="I1168" s="9">
        <f t="shared" si="95"/>
        <v>2</v>
      </c>
      <c r="J1168" s="10">
        <f t="shared" si="96"/>
        <v>2</v>
      </c>
    </row>
    <row r="1169" spans="1:10" x14ac:dyDescent="0.2">
      <c r="A1169" s="1">
        <v>46300.152453703704</v>
      </c>
      <c r="B1169" t="s">
        <v>4</v>
      </c>
      <c r="C1169" t="s">
        <v>618</v>
      </c>
      <c r="D1169" t="s">
        <v>61</v>
      </c>
      <c r="E1169" t="s">
        <v>7</v>
      </c>
      <c r="F1169" t="s">
        <v>3</v>
      </c>
      <c r="G1169">
        <v>1</v>
      </c>
      <c r="H1169" s="12">
        <f t="shared" si="94"/>
        <v>46300</v>
      </c>
      <c r="I1169" s="9">
        <f t="shared" si="95"/>
        <v>2</v>
      </c>
      <c r="J1169" s="10">
        <f t="shared" si="96"/>
        <v>3</v>
      </c>
    </row>
    <row r="1170" spans="1:10" x14ac:dyDescent="0.2">
      <c r="A1170" s="1">
        <v>46300.15253472222</v>
      </c>
      <c r="B1170" t="s">
        <v>8</v>
      </c>
      <c r="C1170" t="s">
        <v>618</v>
      </c>
      <c r="D1170" t="s">
        <v>61</v>
      </c>
      <c r="E1170" t="s">
        <v>7</v>
      </c>
      <c r="F1170" t="s">
        <v>3</v>
      </c>
      <c r="G1170">
        <v>1</v>
      </c>
      <c r="H1170" s="12">
        <f t="shared" si="94"/>
        <v>46300</v>
      </c>
      <c r="I1170" s="9">
        <f t="shared" si="95"/>
        <v>2</v>
      </c>
      <c r="J1170" s="10">
        <f t="shared" si="96"/>
        <v>3</v>
      </c>
    </row>
    <row r="1171" spans="1:10" x14ac:dyDescent="0.2">
      <c r="A1171" s="1">
        <v>46300.152615740742</v>
      </c>
      <c r="B1171" t="s">
        <v>9</v>
      </c>
      <c r="C1171" t="s">
        <v>618</v>
      </c>
      <c r="D1171" t="s">
        <v>61</v>
      </c>
      <c r="E1171" t="s">
        <v>7</v>
      </c>
      <c r="F1171" t="s">
        <v>3</v>
      </c>
      <c r="G1171">
        <v>1</v>
      </c>
      <c r="H1171" s="12">
        <f t="shared" si="94"/>
        <v>46300</v>
      </c>
      <c r="I1171" s="9">
        <f t="shared" si="95"/>
        <v>2</v>
      </c>
      <c r="J1171" s="10">
        <f t="shared" si="96"/>
        <v>3</v>
      </c>
    </row>
    <row r="1172" spans="1:10" x14ac:dyDescent="0.2">
      <c r="A1172" s="1">
        <v>46300.20888888889</v>
      </c>
      <c r="B1172" t="s">
        <v>8</v>
      </c>
      <c r="C1172" t="s">
        <v>497</v>
      </c>
      <c r="D1172" t="s">
        <v>387</v>
      </c>
      <c r="E1172" t="s">
        <v>388</v>
      </c>
      <c r="F1172" t="s">
        <v>3</v>
      </c>
      <c r="G1172">
        <v>1</v>
      </c>
      <c r="H1172" s="12">
        <f t="shared" si="94"/>
        <v>46300</v>
      </c>
      <c r="I1172" s="9">
        <f t="shared" si="95"/>
        <v>2</v>
      </c>
      <c r="J1172" s="10">
        <f t="shared" si="96"/>
        <v>5</v>
      </c>
    </row>
    <row r="1173" spans="1:10" x14ac:dyDescent="0.2">
      <c r="A1173" s="1">
        <v>46300.209143518521</v>
      </c>
      <c r="B1173" t="s">
        <v>57</v>
      </c>
      <c r="C1173" t="s">
        <v>497</v>
      </c>
      <c r="D1173" t="s">
        <v>387</v>
      </c>
      <c r="E1173" t="s">
        <v>388</v>
      </c>
      <c r="F1173" t="s">
        <v>3</v>
      </c>
      <c r="G1173">
        <v>1</v>
      </c>
      <c r="H1173" s="12">
        <f t="shared" si="94"/>
        <v>46300</v>
      </c>
      <c r="I1173" s="9">
        <f t="shared" si="95"/>
        <v>2</v>
      </c>
      <c r="J1173" s="10">
        <f t="shared" si="96"/>
        <v>5</v>
      </c>
    </row>
    <row r="1174" spans="1:10" x14ac:dyDescent="0.2">
      <c r="A1174" s="1">
        <v>46300.273414351854</v>
      </c>
      <c r="B1174" t="s">
        <v>101</v>
      </c>
      <c r="C1174" t="s">
        <v>164</v>
      </c>
      <c r="D1174" t="s">
        <v>6</v>
      </c>
      <c r="E1174" t="s">
        <v>7</v>
      </c>
      <c r="F1174" t="s">
        <v>3</v>
      </c>
      <c r="G1174">
        <v>1</v>
      </c>
      <c r="H1174" s="12">
        <f t="shared" si="94"/>
        <v>46300</v>
      </c>
      <c r="I1174" s="9">
        <f t="shared" si="95"/>
        <v>2</v>
      </c>
      <c r="J1174" s="10">
        <f t="shared" si="96"/>
        <v>6</v>
      </c>
    </row>
    <row r="1175" spans="1:10" x14ac:dyDescent="0.2">
      <c r="A1175" s="1">
        <v>46300.381168981483</v>
      </c>
      <c r="B1175" t="s">
        <v>27</v>
      </c>
      <c r="C1175" t="s">
        <v>619</v>
      </c>
      <c r="D1175" t="s">
        <v>61</v>
      </c>
      <c r="E1175" t="s">
        <v>7</v>
      </c>
      <c r="F1175" t="s">
        <v>3</v>
      </c>
      <c r="G1175">
        <v>1</v>
      </c>
      <c r="H1175" s="12">
        <f t="shared" ref="H1175:H1210" si="97">INT(A1175)</f>
        <v>46300</v>
      </c>
      <c r="I1175" s="9">
        <f t="shared" ref="I1175:I1210" si="98">WEEKDAY(A1175)</f>
        <v>2</v>
      </c>
      <c r="J1175" s="10">
        <f t="shared" ref="J1175:J1210" si="99">HOUR(A1175)</f>
        <v>9</v>
      </c>
    </row>
    <row r="1176" spans="1:10" x14ac:dyDescent="0.2">
      <c r="A1176" s="1">
        <v>46300.38140046296</v>
      </c>
      <c r="B1176" t="s">
        <v>20</v>
      </c>
      <c r="C1176" t="s">
        <v>619</v>
      </c>
      <c r="D1176" t="s">
        <v>61</v>
      </c>
      <c r="E1176" t="s">
        <v>7</v>
      </c>
      <c r="F1176" t="s">
        <v>3</v>
      </c>
      <c r="G1176">
        <v>1</v>
      </c>
      <c r="H1176" s="12">
        <f t="shared" si="97"/>
        <v>46300</v>
      </c>
      <c r="I1176" s="9">
        <f t="shared" si="98"/>
        <v>2</v>
      </c>
      <c r="J1176" s="10">
        <f t="shared" si="99"/>
        <v>9</v>
      </c>
    </row>
    <row r="1177" spans="1:10" x14ac:dyDescent="0.2">
      <c r="A1177" s="1">
        <v>46300.421446759261</v>
      </c>
      <c r="B1177" t="s">
        <v>11</v>
      </c>
      <c r="C1177" t="s">
        <v>620</v>
      </c>
      <c r="D1177" t="s">
        <v>467</v>
      </c>
      <c r="E1177" t="s">
        <v>39</v>
      </c>
      <c r="F1177" t="s">
        <v>3</v>
      </c>
      <c r="G1177">
        <v>1</v>
      </c>
      <c r="H1177" s="12">
        <f t="shared" si="97"/>
        <v>46300</v>
      </c>
      <c r="I1177" s="9">
        <f t="shared" si="98"/>
        <v>2</v>
      </c>
      <c r="J1177" s="10">
        <f t="shared" si="99"/>
        <v>10</v>
      </c>
    </row>
    <row r="1178" spans="1:10" x14ac:dyDescent="0.2">
      <c r="A1178" s="1">
        <v>46300.446053240739</v>
      </c>
      <c r="B1178" t="s">
        <v>74</v>
      </c>
      <c r="C1178" t="s">
        <v>546</v>
      </c>
      <c r="D1178" t="s">
        <v>547</v>
      </c>
      <c r="E1178" t="s">
        <v>215</v>
      </c>
      <c r="F1178" t="s">
        <v>3</v>
      </c>
      <c r="G1178">
        <v>1</v>
      </c>
      <c r="H1178" s="12">
        <f t="shared" si="97"/>
        <v>46300</v>
      </c>
      <c r="I1178" s="9">
        <f t="shared" si="98"/>
        <v>2</v>
      </c>
      <c r="J1178" s="10">
        <f t="shared" si="99"/>
        <v>10</v>
      </c>
    </row>
    <row r="1179" spans="1:10" x14ac:dyDescent="0.2">
      <c r="A1179" s="1">
        <v>46300.447245370371</v>
      </c>
      <c r="B1179" t="s">
        <v>51</v>
      </c>
      <c r="C1179" t="s">
        <v>546</v>
      </c>
      <c r="D1179" t="s">
        <v>547</v>
      </c>
      <c r="E1179" t="s">
        <v>215</v>
      </c>
      <c r="F1179" t="s">
        <v>3</v>
      </c>
      <c r="G1179">
        <v>1</v>
      </c>
      <c r="H1179" s="12">
        <f t="shared" si="97"/>
        <v>46300</v>
      </c>
      <c r="I1179" s="9">
        <f t="shared" si="98"/>
        <v>2</v>
      </c>
      <c r="J1179" s="10">
        <f t="shared" si="99"/>
        <v>10</v>
      </c>
    </row>
    <row r="1180" spans="1:10" x14ac:dyDescent="0.2">
      <c r="A1180" s="1">
        <v>46300.454085648147</v>
      </c>
      <c r="B1180" t="s">
        <v>101</v>
      </c>
      <c r="C1180" t="s">
        <v>546</v>
      </c>
      <c r="D1180" t="s">
        <v>547</v>
      </c>
      <c r="E1180" t="s">
        <v>215</v>
      </c>
      <c r="F1180" t="s">
        <v>3</v>
      </c>
      <c r="G1180">
        <v>1</v>
      </c>
      <c r="H1180" s="12">
        <f t="shared" si="97"/>
        <v>46300</v>
      </c>
      <c r="I1180" s="9">
        <f t="shared" si="98"/>
        <v>2</v>
      </c>
      <c r="J1180" s="10">
        <f t="shared" si="99"/>
        <v>10</v>
      </c>
    </row>
    <row r="1181" spans="1:10" x14ac:dyDescent="0.2">
      <c r="A1181" s="1">
        <v>46300.456377314818</v>
      </c>
      <c r="B1181" t="s">
        <v>0</v>
      </c>
      <c r="C1181" t="s">
        <v>621</v>
      </c>
      <c r="D1181" t="s">
        <v>29</v>
      </c>
      <c r="E1181" t="s">
        <v>30</v>
      </c>
      <c r="F1181" t="s">
        <v>3</v>
      </c>
      <c r="G1181">
        <v>1</v>
      </c>
      <c r="H1181" s="12">
        <f t="shared" si="97"/>
        <v>46300</v>
      </c>
      <c r="I1181" s="9">
        <f t="shared" si="98"/>
        <v>2</v>
      </c>
      <c r="J1181" s="10">
        <f t="shared" si="99"/>
        <v>10</v>
      </c>
    </row>
    <row r="1182" spans="1:10" x14ac:dyDescent="0.2">
      <c r="A1182" s="1">
        <v>46300.482685185183</v>
      </c>
      <c r="B1182" t="s">
        <v>11</v>
      </c>
      <c r="C1182" t="s">
        <v>622</v>
      </c>
      <c r="D1182" t="s">
        <v>26</v>
      </c>
      <c r="E1182" t="s">
        <v>7</v>
      </c>
      <c r="F1182" t="s">
        <v>3</v>
      </c>
      <c r="G1182">
        <v>1</v>
      </c>
      <c r="H1182" s="12">
        <f t="shared" si="97"/>
        <v>46300</v>
      </c>
      <c r="I1182" s="9">
        <f t="shared" si="98"/>
        <v>2</v>
      </c>
      <c r="J1182" s="10">
        <f t="shared" si="99"/>
        <v>11</v>
      </c>
    </row>
    <row r="1183" spans="1:10" x14ac:dyDescent="0.2">
      <c r="A1183" s="1">
        <v>46300.483078703706</v>
      </c>
      <c r="B1183" t="s">
        <v>8</v>
      </c>
      <c r="C1183" t="s">
        <v>622</v>
      </c>
      <c r="D1183" t="s">
        <v>26</v>
      </c>
      <c r="E1183" t="s">
        <v>7</v>
      </c>
      <c r="F1183" t="s">
        <v>3</v>
      </c>
      <c r="G1183">
        <v>1</v>
      </c>
      <c r="H1183" s="12">
        <f t="shared" si="97"/>
        <v>46300</v>
      </c>
      <c r="I1183" s="9">
        <f t="shared" si="98"/>
        <v>2</v>
      </c>
      <c r="J1183" s="10">
        <f t="shared" si="99"/>
        <v>11</v>
      </c>
    </row>
    <row r="1184" spans="1:10" x14ac:dyDescent="0.2">
      <c r="A1184" s="1">
        <v>46300.48364583333</v>
      </c>
      <c r="B1184" t="s">
        <v>4</v>
      </c>
      <c r="C1184" t="s">
        <v>622</v>
      </c>
      <c r="D1184" t="s">
        <v>26</v>
      </c>
      <c r="E1184" t="s">
        <v>7</v>
      </c>
      <c r="F1184" t="s">
        <v>3</v>
      </c>
      <c r="G1184">
        <v>1</v>
      </c>
      <c r="H1184" s="12">
        <f t="shared" si="97"/>
        <v>46300</v>
      </c>
      <c r="I1184" s="9">
        <f t="shared" si="98"/>
        <v>2</v>
      </c>
      <c r="J1184" s="10">
        <f t="shared" si="99"/>
        <v>11</v>
      </c>
    </row>
    <row r="1185" spans="1:10" x14ac:dyDescent="0.2">
      <c r="A1185" s="1">
        <v>46300.50513888889</v>
      </c>
      <c r="B1185" t="s">
        <v>4</v>
      </c>
      <c r="C1185" t="s">
        <v>79</v>
      </c>
      <c r="D1185" t="s">
        <v>26</v>
      </c>
      <c r="E1185" t="s">
        <v>7</v>
      </c>
      <c r="F1185" t="s">
        <v>3</v>
      </c>
      <c r="G1185">
        <v>1</v>
      </c>
      <c r="H1185" s="12">
        <f t="shared" si="97"/>
        <v>46300</v>
      </c>
      <c r="I1185" s="9">
        <f t="shared" si="98"/>
        <v>2</v>
      </c>
      <c r="J1185" s="10">
        <f t="shared" si="99"/>
        <v>12</v>
      </c>
    </row>
    <row r="1186" spans="1:10" x14ac:dyDescent="0.2">
      <c r="A1186" s="1">
        <v>46300.508599537039</v>
      </c>
      <c r="B1186" t="s">
        <v>8</v>
      </c>
      <c r="C1186" t="s">
        <v>79</v>
      </c>
      <c r="D1186" t="s">
        <v>26</v>
      </c>
      <c r="E1186" t="s">
        <v>7</v>
      </c>
      <c r="F1186" t="s">
        <v>3</v>
      </c>
      <c r="G1186">
        <v>1</v>
      </c>
      <c r="H1186" s="12">
        <f t="shared" si="97"/>
        <v>46300</v>
      </c>
      <c r="I1186" s="9">
        <f t="shared" si="98"/>
        <v>2</v>
      </c>
      <c r="J1186" s="10">
        <f t="shared" si="99"/>
        <v>12</v>
      </c>
    </row>
    <row r="1187" spans="1:10" x14ac:dyDescent="0.2">
      <c r="A1187" s="1">
        <v>46300.508796296293</v>
      </c>
      <c r="B1187" t="s">
        <v>0</v>
      </c>
      <c r="C1187" t="s">
        <v>79</v>
      </c>
      <c r="D1187" t="s">
        <v>26</v>
      </c>
      <c r="E1187" t="s">
        <v>7</v>
      </c>
      <c r="F1187" t="s">
        <v>3</v>
      </c>
      <c r="G1187">
        <v>1</v>
      </c>
      <c r="H1187" s="12">
        <f t="shared" si="97"/>
        <v>46300</v>
      </c>
      <c r="I1187" s="9">
        <f t="shared" si="98"/>
        <v>2</v>
      </c>
      <c r="J1187" s="10">
        <f t="shared" si="99"/>
        <v>12</v>
      </c>
    </row>
    <row r="1188" spans="1:10" x14ac:dyDescent="0.2">
      <c r="A1188" s="1">
        <v>46300.509317129632</v>
      </c>
      <c r="B1188" t="s">
        <v>74</v>
      </c>
      <c r="C1188" t="s">
        <v>79</v>
      </c>
      <c r="D1188" t="s">
        <v>26</v>
      </c>
      <c r="E1188" t="s">
        <v>7</v>
      </c>
      <c r="F1188" t="s">
        <v>3</v>
      </c>
      <c r="G1188">
        <v>1</v>
      </c>
      <c r="H1188" s="12">
        <f t="shared" si="97"/>
        <v>46300</v>
      </c>
      <c r="I1188" s="9">
        <f t="shared" si="98"/>
        <v>2</v>
      </c>
      <c r="J1188" s="10">
        <f t="shared" si="99"/>
        <v>12</v>
      </c>
    </row>
    <row r="1189" spans="1:10" x14ac:dyDescent="0.2">
      <c r="A1189" s="1">
        <v>46300.583182870374</v>
      </c>
      <c r="B1189" t="s">
        <v>8</v>
      </c>
      <c r="C1189" t="s">
        <v>81</v>
      </c>
      <c r="D1189" t="s">
        <v>10</v>
      </c>
      <c r="E1189" t="s">
        <v>7</v>
      </c>
      <c r="F1189" t="s">
        <v>3</v>
      </c>
      <c r="G1189">
        <v>1</v>
      </c>
      <c r="H1189" s="12">
        <f t="shared" si="97"/>
        <v>46300</v>
      </c>
      <c r="I1189" s="9">
        <f t="shared" si="98"/>
        <v>2</v>
      </c>
      <c r="J1189" s="10">
        <f t="shared" si="99"/>
        <v>13</v>
      </c>
    </row>
    <row r="1190" spans="1:10" x14ac:dyDescent="0.2">
      <c r="A1190" s="1">
        <v>46300.602581018517</v>
      </c>
      <c r="B1190" t="s">
        <v>4</v>
      </c>
      <c r="C1190" t="s">
        <v>79</v>
      </c>
      <c r="D1190" t="s">
        <v>26</v>
      </c>
      <c r="E1190" t="s">
        <v>7</v>
      </c>
      <c r="F1190" t="s">
        <v>3</v>
      </c>
      <c r="G1190">
        <v>1</v>
      </c>
      <c r="H1190" s="12">
        <f t="shared" si="97"/>
        <v>46300</v>
      </c>
      <c r="I1190" s="9">
        <f t="shared" si="98"/>
        <v>2</v>
      </c>
      <c r="J1190" s="10">
        <f t="shared" si="99"/>
        <v>14</v>
      </c>
    </row>
    <row r="1191" spans="1:10" x14ac:dyDescent="0.2">
      <c r="A1191" s="1">
        <v>46300.761053240742</v>
      </c>
      <c r="B1191" t="s">
        <v>0</v>
      </c>
      <c r="C1191" t="s">
        <v>529</v>
      </c>
      <c r="D1191" t="s">
        <v>34</v>
      </c>
      <c r="E1191" t="s">
        <v>30</v>
      </c>
      <c r="F1191" t="s">
        <v>3</v>
      </c>
      <c r="G1191">
        <v>1</v>
      </c>
      <c r="H1191" s="12">
        <f t="shared" si="97"/>
        <v>46300</v>
      </c>
      <c r="I1191" s="9">
        <f t="shared" si="98"/>
        <v>2</v>
      </c>
      <c r="J1191" s="10">
        <f t="shared" si="99"/>
        <v>18</v>
      </c>
    </row>
    <row r="1192" spans="1:10" x14ac:dyDescent="0.2">
      <c r="A1192" s="1">
        <v>46300.784189814818</v>
      </c>
      <c r="B1192" t="s">
        <v>74</v>
      </c>
      <c r="C1192" t="s">
        <v>423</v>
      </c>
      <c r="D1192" t="s">
        <v>29</v>
      </c>
      <c r="E1192" t="s">
        <v>30</v>
      </c>
      <c r="F1192" t="s">
        <v>3</v>
      </c>
      <c r="G1192">
        <v>1</v>
      </c>
      <c r="H1192" s="12">
        <f t="shared" si="97"/>
        <v>46300</v>
      </c>
      <c r="I1192" s="9">
        <f t="shared" si="98"/>
        <v>2</v>
      </c>
      <c r="J1192" s="10">
        <f t="shared" si="99"/>
        <v>18</v>
      </c>
    </row>
    <row r="1193" spans="1:10" x14ac:dyDescent="0.2">
      <c r="A1193" s="1">
        <v>46300.85664351852</v>
      </c>
      <c r="B1193" t="s">
        <v>11</v>
      </c>
      <c r="C1193" t="s">
        <v>623</v>
      </c>
      <c r="D1193" t="s">
        <v>624</v>
      </c>
      <c r="E1193" t="s">
        <v>238</v>
      </c>
      <c r="F1193" t="s">
        <v>3</v>
      </c>
      <c r="G1193">
        <v>1</v>
      </c>
      <c r="H1193" s="12">
        <f t="shared" si="97"/>
        <v>46300</v>
      </c>
      <c r="I1193" s="9">
        <f t="shared" si="98"/>
        <v>2</v>
      </c>
      <c r="J1193" s="10">
        <f t="shared" si="99"/>
        <v>20</v>
      </c>
    </row>
    <row r="1194" spans="1:10" x14ac:dyDescent="0.2">
      <c r="A1194" s="1">
        <v>46300.865219907406</v>
      </c>
      <c r="B1194" t="s">
        <v>4</v>
      </c>
      <c r="C1194" t="s">
        <v>625</v>
      </c>
      <c r="D1194" t="s">
        <v>626</v>
      </c>
      <c r="E1194" t="s">
        <v>30</v>
      </c>
      <c r="F1194" t="s">
        <v>3</v>
      </c>
      <c r="G1194">
        <v>1</v>
      </c>
      <c r="H1194" s="12">
        <f t="shared" si="97"/>
        <v>46300</v>
      </c>
      <c r="I1194" s="9">
        <f t="shared" si="98"/>
        <v>2</v>
      </c>
      <c r="J1194" s="10">
        <f t="shared" si="99"/>
        <v>20</v>
      </c>
    </row>
    <row r="1195" spans="1:10" x14ac:dyDescent="0.2">
      <c r="A1195" s="1">
        <v>46300.865300925929</v>
      </c>
      <c r="B1195" t="s">
        <v>8</v>
      </c>
      <c r="C1195" t="s">
        <v>625</v>
      </c>
      <c r="D1195" t="s">
        <v>626</v>
      </c>
      <c r="E1195" t="s">
        <v>30</v>
      </c>
      <c r="F1195" t="s">
        <v>3</v>
      </c>
      <c r="G1195">
        <v>1</v>
      </c>
      <c r="H1195" s="12">
        <f t="shared" si="97"/>
        <v>46300</v>
      </c>
      <c r="I1195" s="9">
        <f t="shared" si="98"/>
        <v>2</v>
      </c>
      <c r="J1195" s="10">
        <f t="shared" si="99"/>
        <v>20</v>
      </c>
    </row>
    <row r="1196" spans="1:10" x14ac:dyDescent="0.2">
      <c r="A1196" s="1">
        <v>46300.866377314815</v>
      </c>
      <c r="B1196" t="s">
        <v>101</v>
      </c>
      <c r="C1196" t="s">
        <v>625</v>
      </c>
      <c r="D1196" t="s">
        <v>626</v>
      </c>
      <c r="E1196" t="s">
        <v>30</v>
      </c>
      <c r="F1196" t="s">
        <v>3</v>
      </c>
      <c r="G1196">
        <v>1</v>
      </c>
      <c r="H1196" s="12">
        <f t="shared" si="97"/>
        <v>46300</v>
      </c>
      <c r="I1196" s="9">
        <f t="shared" si="98"/>
        <v>2</v>
      </c>
      <c r="J1196" s="10">
        <f t="shared" si="99"/>
        <v>20</v>
      </c>
    </row>
    <row r="1197" spans="1:10" x14ac:dyDescent="0.2">
      <c r="A1197" s="1">
        <v>46300.872488425928</v>
      </c>
      <c r="B1197" t="s">
        <v>53</v>
      </c>
      <c r="C1197" t="s">
        <v>627</v>
      </c>
      <c r="D1197" t="s">
        <v>136</v>
      </c>
      <c r="E1197" t="s">
        <v>137</v>
      </c>
      <c r="F1197" t="s">
        <v>3</v>
      </c>
      <c r="G1197">
        <v>1</v>
      </c>
      <c r="H1197" s="12">
        <f t="shared" si="97"/>
        <v>46300</v>
      </c>
      <c r="I1197" s="9">
        <f t="shared" si="98"/>
        <v>2</v>
      </c>
      <c r="J1197" s="10">
        <f t="shared" si="99"/>
        <v>20</v>
      </c>
    </row>
    <row r="1198" spans="1:10" x14ac:dyDescent="0.2">
      <c r="A1198" s="1">
        <v>46300.906377314815</v>
      </c>
      <c r="B1198" t="s">
        <v>4</v>
      </c>
      <c r="C1198" t="s">
        <v>628</v>
      </c>
      <c r="D1198" t="s">
        <v>63</v>
      </c>
      <c r="E1198" t="s">
        <v>2</v>
      </c>
      <c r="F1198" t="s">
        <v>3</v>
      </c>
      <c r="G1198">
        <v>1</v>
      </c>
      <c r="H1198" s="12">
        <f t="shared" si="97"/>
        <v>46300</v>
      </c>
      <c r="I1198" s="9">
        <f t="shared" si="98"/>
        <v>2</v>
      </c>
      <c r="J1198" s="10">
        <f t="shared" si="99"/>
        <v>21</v>
      </c>
    </row>
    <row r="1199" spans="1:10" x14ac:dyDescent="0.2">
      <c r="A1199" s="1">
        <v>46301.024791666663</v>
      </c>
      <c r="B1199" t="s">
        <v>48</v>
      </c>
      <c r="C1199" t="s">
        <v>529</v>
      </c>
      <c r="D1199" t="s">
        <v>34</v>
      </c>
      <c r="E1199" t="s">
        <v>30</v>
      </c>
      <c r="F1199" t="s">
        <v>3</v>
      </c>
      <c r="G1199">
        <v>1</v>
      </c>
      <c r="H1199" s="12">
        <f t="shared" si="97"/>
        <v>46301</v>
      </c>
      <c r="I1199" s="9">
        <f t="shared" si="98"/>
        <v>3</v>
      </c>
      <c r="J1199" s="10">
        <f t="shared" si="99"/>
        <v>0</v>
      </c>
    </row>
    <row r="1200" spans="1:10" x14ac:dyDescent="0.2">
      <c r="A1200" s="1">
        <v>46301.033310185187</v>
      </c>
      <c r="B1200" t="s">
        <v>12</v>
      </c>
      <c r="C1200" t="s">
        <v>529</v>
      </c>
      <c r="D1200" t="s">
        <v>34</v>
      </c>
      <c r="E1200" t="s">
        <v>30</v>
      </c>
      <c r="F1200" t="s">
        <v>3</v>
      </c>
      <c r="G1200">
        <v>1</v>
      </c>
      <c r="H1200" s="12">
        <f t="shared" si="97"/>
        <v>46301</v>
      </c>
      <c r="I1200" s="9">
        <f t="shared" si="98"/>
        <v>3</v>
      </c>
      <c r="J1200" s="10">
        <f t="shared" si="99"/>
        <v>0</v>
      </c>
    </row>
    <row r="1201" spans="1:10" x14ac:dyDescent="0.2">
      <c r="A1201" s="1">
        <v>46301.198599537034</v>
      </c>
      <c r="B1201" t="s">
        <v>4</v>
      </c>
      <c r="C1201" t="s">
        <v>21</v>
      </c>
      <c r="D1201" t="s">
        <v>6</v>
      </c>
      <c r="E1201" t="s">
        <v>7</v>
      </c>
      <c r="F1201" t="s">
        <v>3</v>
      </c>
      <c r="G1201">
        <v>1</v>
      </c>
      <c r="H1201" s="12">
        <f t="shared" si="97"/>
        <v>46301</v>
      </c>
      <c r="I1201" s="9">
        <f t="shared" si="98"/>
        <v>3</v>
      </c>
      <c r="J1201" s="10">
        <f t="shared" si="99"/>
        <v>4</v>
      </c>
    </row>
    <row r="1202" spans="1:10" x14ac:dyDescent="0.2">
      <c r="A1202" s="1">
        <v>46301.199849537035</v>
      </c>
      <c r="B1202" t="s">
        <v>0</v>
      </c>
      <c r="C1202" t="s">
        <v>21</v>
      </c>
      <c r="D1202" t="s">
        <v>6</v>
      </c>
      <c r="E1202" t="s">
        <v>7</v>
      </c>
      <c r="F1202" t="s">
        <v>3</v>
      </c>
      <c r="G1202">
        <v>1</v>
      </c>
      <c r="H1202" s="12">
        <f t="shared" si="97"/>
        <v>46301</v>
      </c>
      <c r="I1202" s="9">
        <f t="shared" si="98"/>
        <v>3</v>
      </c>
      <c r="J1202" s="10">
        <f t="shared" si="99"/>
        <v>4</v>
      </c>
    </row>
    <row r="1203" spans="1:10" x14ac:dyDescent="0.2">
      <c r="A1203" s="1">
        <v>46301.200879629629</v>
      </c>
      <c r="B1203" t="s">
        <v>77</v>
      </c>
      <c r="C1203" t="s">
        <v>21</v>
      </c>
      <c r="D1203" t="s">
        <v>6</v>
      </c>
      <c r="E1203" t="s">
        <v>7</v>
      </c>
      <c r="F1203" t="s">
        <v>3</v>
      </c>
      <c r="G1203">
        <v>1</v>
      </c>
      <c r="H1203" s="12">
        <f t="shared" si="97"/>
        <v>46301</v>
      </c>
      <c r="I1203" s="9">
        <f t="shared" si="98"/>
        <v>3</v>
      </c>
      <c r="J1203" s="10">
        <f t="shared" si="99"/>
        <v>4</v>
      </c>
    </row>
    <row r="1204" spans="1:10" x14ac:dyDescent="0.2">
      <c r="A1204" s="1">
        <v>46301.20107638889</v>
      </c>
      <c r="B1204" t="s">
        <v>70</v>
      </c>
      <c r="C1204" t="s">
        <v>21</v>
      </c>
      <c r="D1204" t="s">
        <v>6</v>
      </c>
      <c r="E1204" t="s">
        <v>7</v>
      </c>
      <c r="F1204" t="s">
        <v>3</v>
      </c>
      <c r="G1204">
        <v>1</v>
      </c>
      <c r="H1204" s="12">
        <f t="shared" si="97"/>
        <v>46301</v>
      </c>
      <c r="I1204" s="9">
        <f t="shared" si="98"/>
        <v>3</v>
      </c>
      <c r="J1204" s="10">
        <f t="shared" si="99"/>
        <v>4</v>
      </c>
    </row>
    <row r="1205" spans="1:10" x14ac:dyDescent="0.2">
      <c r="A1205" s="1">
        <v>46301.320671296293</v>
      </c>
      <c r="B1205" t="s">
        <v>4</v>
      </c>
      <c r="C1205" t="s">
        <v>629</v>
      </c>
      <c r="D1205" t="s">
        <v>630</v>
      </c>
      <c r="E1205" t="s">
        <v>39</v>
      </c>
      <c r="F1205" t="s">
        <v>3</v>
      </c>
      <c r="G1205">
        <v>1</v>
      </c>
      <c r="H1205" s="12">
        <f t="shared" si="97"/>
        <v>46301</v>
      </c>
      <c r="I1205" s="9">
        <f t="shared" si="98"/>
        <v>3</v>
      </c>
      <c r="J1205" s="10">
        <f t="shared" si="99"/>
        <v>7</v>
      </c>
    </row>
    <row r="1206" spans="1:10" x14ac:dyDescent="0.2">
      <c r="A1206" s="1">
        <v>46301.320821759262</v>
      </c>
      <c r="B1206" t="s">
        <v>8</v>
      </c>
      <c r="C1206" t="s">
        <v>629</v>
      </c>
      <c r="D1206" t="s">
        <v>630</v>
      </c>
      <c r="E1206" t="s">
        <v>39</v>
      </c>
      <c r="F1206" t="s">
        <v>3</v>
      </c>
      <c r="G1206">
        <v>1</v>
      </c>
      <c r="H1206" s="12">
        <f t="shared" si="97"/>
        <v>46301</v>
      </c>
      <c r="I1206" s="9">
        <f t="shared" si="98"/>
        <v>3</v>
      </c>
      <c r="J1206" s="10">
        <f t="shared" si="99"/>
        <v>7</v>
      </c>
    </row>
    <row r="1207" spans="1:10" x14ac:dyDescent="0.2">
      <c r="A1207" s="1">
        <v>46301.321805555555</v>
      </c>
      <c r="B1207" t="s">
        <v>19</v>
      </c>
      <c r="C1207" t="s">
        <v>629</v>
      </c>
      <c r="D1207" t="s">
        <v>630</v>
      </c>
      <c r="E1207" t="s">
        <v>39</v>
      </c>
      <c r="F1207" t="s">
        <v>3</v>
      </c>
      <c r="G1207">
        <v>1</v>
      </c>
      <c r="H1207" s="12">
        <f t="shared" si="97"/>
        <v>46301</v>
      </c>
      <c r="I1207" s="9">
        <f t="shared" si="98"/>
        <v>3</v>
      </c>
      <c r="J1207" s="10">
        <f t="shared" si="99"/>
        <v>7</v>
      </c>
    </row>
    <row r="1208" spans="1:10" x14ac:dyDescent="0.2">
      <c r="A1208" s="1">
        <v>46301.323310185187</v>
      </c>
      <c r="B1208" t="s">
        <v>48</v>
      </c>
      <c r="C1208" t="s">
        <v>629</v>
      </c>
      <c r="D1208" t="s">
        <v>630</v>
      </c>
      <c r="E1208" t="s">
        <v>39</v>
      </c>
      <c r="F1208" t="s">
        <v>3</v>
      </c>
      <c r="G1208">
        <v>1</v>
      </c>
      <c r="H1208" s="12">
        <f t="shared" si="97"/>
        <v>46301</v>
      </c>
      <c r="I1208" s="9">
        <f t="shared" si="98"/>
        <v>3</v>
      </c>
      <c r="J1208" s="10">
        <f t="shared" si="99"/>
        <v>7</v>
      </c>
    </row>
    <row r="1209" spans="1:10" x14ac:dyDescent="0.2">
      <c r="A1209" s="1">
        <v>46301.32372685185</v>
      </c>
      <c r="B1209" t="s">
        <v>74</v>
      </c>
      <c r="C1209" t="s">
        <v>629</v>
      </c>
      <c r="D1209" t="s">
        <v>630</v>
      </c>
      <c r="E1209" t="s">
        <v>39</v>
      </c>
      <c r="F1209" t="s">
        <v>3</v>
      </c>
      <c r="G1209">
        <v>1</v>
      </c>
      <c r="H1209" s="12">
        <f t="shared" si="97"/>
        <v>46301</v>
      </c>
      <c r="I1209" s="9">
        <f t="shared" si="98"/>
        <v>3</v>
      </c>
      <c r="J1209" s="10">
        <f t="shared" si="99"/>
        <v>7</v>
      </c>
    </row>
    <row r="1210" spans="1:10" x14ac:dyDescent="0.2">
      <c r="A1210" s="1">
        <v>46301.324374999997</v>
      </c>
      <c r="B1210" t="s">
        <v>485</v>
      </c>
      <c r="C1210" t="s">
        <v>629</v>
      </c>
      <c r="D1210" t="s">
        <v>630</v>
      </c>
      <c r="E1210" t="s">
        <v>39</v>
      </c>
      <c r="F1210" t="s">
        <v>3</v>
      </c>
      <c r="G1210">
        <v>1</v>
      </c>
      <c r="H1210" s="12">
        <f t="shared" si="97"/>
        <v>46301</v>
      </c>
      <c r="I1210" s="9">
        <f t="shared" si="98"/>
        <v>3</v>
      </c>
      <c r="J1210" s="10">
        <f t="shared" si="99"/>
        <v>7</v>
      </c>
    </row>
    <row r="1211" spans="1:10" x14ac:dyDescent="0.2">
      <c r="A1211" s="1">
        <v>46301.341377314813</v>
      </c>
      <c r="B1211" t="s">
        <v>11</v>
      </c>
      <c r="C1211" t="s">
        <v>631</v>
      </c>
      <c r="D1211" t="s">
        <v>632</v>
      </c>
      <c r="E1211" t="s">
        <v>633</v>
      </c>
      <c r="F1211" t="s">
        <v>212</v>
      </c>
      <c r="G1211">
        <v>1</v>
      </c>
      <c r="H1211" s="12">
        <f t="shared" ref="H1211:H1274" si="100">INT(A1211)</f>
        <v>46301</v>
      </c>
      <c r="I1211" s="9">
        <f t="shared" ref="I1211:I1274" si="101">WEEKDAY(A1211)</f>
        <v>3</v>
      </c>
      <c r="J1211" s="10">
        <f t="shared" ref="J1211:J1274" si="102">HOUR(A1211)</f>
        <v>8</v>
      </c>
    </row>
    <row r="1212" spans="1:10" x14ac:dyDescent="0.2">
      <c r="A1212" s="1">
        <v>46301.345254629632</v>
      </c>
      <c r="B1212" t="s">
        <v>101</v>
      </c>
      <c r="C1212" t="s">
        <v>140</v>
      </c>
      <c r="D1212" t="s">
        <v>33</v>
      </c>
      <c r="E1212" t="s">
        <v>7</v>
      </c>
      <c r="F1212" t="s">
        <v>3</v>
      </c>
      <c r="G1212">
        <v>1</v>
      </c>
      <c r="H1212" s="12">
        <f t="shared" si="100"/>
        <v>46301</v>
      </c>
      <c r="I1212" s="9">
        <f t="shared" si="101"/>
        <v>3</v>
      </c>
      <c r="J1212" s="10">
        <f t="shared" si="102"/>
        <v>8</v>
      </c>
    </row>
    <row r="1213" spans="1:10" x14ac:dyDescent="0.2">
      <c r="A1213" s="1">
        <v>46301.38108796296</v>
      </c>
      <c r="B1213" t="s">
        <v>4</v>
      </c>
      <c r="C1213" t="s">
        <v>94</v>
      </c>
      <c r="D1213" t="s">
        <v>95</v>
      </c>
      <c r="E1213" t="s">
        <v>96</v>
      </c>
      <c r="F1213" t="s">
        <v>3</v>
      </c>
      <c r="G1213">
        <v>1</v>
      </c>
      <c r="H1213" s="12">
        <f t="shared" si="100"/>
        <v>46301</v>
      </c>
      <c r="I1213" s="9">
        <f t="shared" si="101"/>
        <v>3</v>
      </c>
      <c r="J1213" s="10">
        <f t="shared" si="102"/>
        <v>9</v>
      </c>
    </row>
    <row r="1214" spans="1:10" x14ac:dyDescent="0.2">
      <c r="A1214" s="1">
        <v>46301.381111111114</v>
      </c>
      <c r="B1214" t="s">
        <v>8</v>
      </c>
      <c r="C1214" t="s">
        <v>94</v>
      </c>
      <c r="D1214" t="s">
        <v>95</v>
      </c>
      <c r="E1214" t="s">
        <v>96</v>
      </c>
      <c r="F1214" t="s">
        <v>3</v>
      </c>
      <c r="G1214">
        <v>1</v>
      </c>
      <c r="H1214" s="12">
        <f t="shared" si="100"/>
        <v>46301</v>
      </c>
      <c r="I1214" s="9">
        <f t="shared" si="101"/>
        <v>3</v>
      </c>
      <c r="J1214" s="10">
        <f t="shared" si="102"/>
        <v>9</v>
      </c>
    </row>
    <row r="1215" spans="1:10" x14ac:dyDescent="0.2">
      <c r="A1215" s="1">
        <v>46301.404953703706</v>
      </c>
      <c r="B1215" t="s">
        <v>4</v>
      </c>
      <c r="C1215" t="s">
        <v>68</v>
      </c>
      <c r="D1215" t="s">
        <v>69</v>
      </c>
      <c r="E1215" t="s">
        <v>7</v>
      </c>
      <c r="F1215" t="s">
        <v>3</v>
      </c>
      <c r="G1215">
        <v>1</v>
      </c>
      <c r="H1215" s="12">
        <f t="shared" si="100"/>
        <v>46301</v>
      </c>
      <c r="I1215" s="9">
        <f t="shared" si="101"/>
        <v>3</v>
      </c>
      <c r="J1215" s="10">
        <f t="shared" si="102"/>
        <v>9</v>
      </c>
    </row>
    <row r="1216" spans="1:10" x14ac:dyDescent="0.2">
      <c r="A1216" s="1">
        <v>46301.41505787037</v>
      </c>
      <c r="B1216" t="s">
        <v>13</v>
      </c>
      <c r="C1216" t="s">
        <v>332</v>
      </c>
      <c r="D1216" t="s">
        <v>26</v>
      </c>
      <c r="E1216" t="s">
        <v>7</v>
      </c>
      <c r="F1216" t="s">
        <v>3</v>
      </c>
      <c r="G1216">
        <v>1</v>
      </c>
      <c r="H1216" s="12">
        <f t="shared" si="100"/>
        <v>46301</v>
      </c>
      <c r="I1216" s="9">
        <f t="shared" si="101"/>
        <v>3</v>
      </c>
      <c r="J1216" s="10">
        <f t="shared" si="102"/>
        <v>9</v>
      </c>
    </row>
    <row r="1217" spans="1:10" x14ac:dyDescent="0.2">
      <c r="A1217" s="1">
        <v>46301.445173611108</v>
      </c>
      <c r="B1217" t="s">
        <v>27</v>
      </c>
      <c r="C1217" t="s">
        <v>591</v>
      </c>
      <c r="D1217" t="s">
        <v>6</v>
      </c>
      <c r="E1217" t="s">
        <v>7</v>
      </c>
      <c r="F1217" t="s">
        <v>3</v>
      </c>
      <c r="G1217">
        <v>1</v>
      </c>
      <c r="H1217" s="12">
        <f t="shared" si="100"/>
        <v>46301</v>
      </c>
      <c r="I1217" s="9">
        <f t="shared" si="101"/>
        <v>3</v>
      </c>
      <c r="J1217" s="10">
        <f t="shared" si="102"/>
        <v>10</v>
      </c>
    </row>
    <row r="1218" spans="1:10" x14ac:dyDescent="0.2">
      <c r="A1218" s="1">
        <v>46301.446585648147</v>
      </c>
      <c r="B1218" t="s">
        <v>4</v>
      </c>
      <c r="C1218" t="s">
        <v>591</v>
      </c>
      <c r="D1218" t="s">
        <v>6</v>
      </c>
      <c r="E1218" t="s">
        <v>7</v>
      </c>
      <c r="F1218" t="s">
        <v>3</v>
      </c>
      <c r="G1218">
        <v>1</v>
      </c>
      <c r="H1218" s="12">
        <f t="shared" si="100"/>
        <v>46301</v>
      </c>
      <c r="I1218" s="9">
        <f t="shared" si="101"/>
        <v>3</v>
      </c>
      <c r="J1218" s="10">
        <f t="shared" si="102"/>
        <v>10</v>
      </c>
    </row>
    <row r="1219" spans="1:10" x14ac:dyDescent="0.2">
      <c r="A1219" s="1">
        <v>46301.446643518517</v>
      </c>
      <c r="B1219" t="s">
        <v>11</v>
      </c>
      <c r="C1219" t="s">
        <v>591</v>
      </c>
      <c r="D1219" t="s">
        <v>6</v>
      </c>
      <c r="E1219" t="s">
        <v>7</v>
      </c>
      <c r="F1219" t="s">
        <v>3</v>
      </c>
      <c r="G1219">
        <v>1</v>
      </c>
      <c r="H1219" s="12">
        <f t="shared" si="100"/>
        <v>46301</v>
      </c>
      <c r="I1219" s="9">
        <f t="shared" si="101"/>
        <v>3</v>
      </c>
      <c r="J1219" s="10">
        <f t="shared" si="102"/>
        <v>10</v>
      </c>
    </row>
    <row r="1220" spans="1:10" x14ac:dyDescent="0.2">
      <c r="A1220" s="1">
        <v>46301.466226851851</v>
      </c>
      <c r="B1220" t="s">
        <v>4</v>
      </c>
      <c r="C1220" t="s">
        <v>634</v>
      </c>
      <c r="D1220" t="s">
        <v>6</v>
      </c>
      <c r="E1220" t="s">
        <v>7</v>
      </c>
      <c r="F1220" t="s">
        <v>3</v>
      </c>
      <c r="G1220">
        <v>1</v>
      </c>
      <c r="H1220" s="12">
        <f t="shared" si="100"/>
        <v>46301</v>
      </c>
      <c r="I1220" s="9">
        <f t="shared" si="101"/>
        <v>3</v>
      </c>
      <c r="J1220" s="10">
        <f t="shared" si="102"/>
        <v>11</v>
      </c>
    </row>
    <row r="1221" spans="1:10" x14ac:dyDescent="0.2">
      <c r="A1221" s="1">
        <v>46301.466435185182</v>
      </c>
      <c r="B1221" t="s">
        <v>19</v>
      </c>
      <c r="C1221" t="s">
        <v>634</v>
      </c>
      <c r="D1221" t="s">
        <v>6</v>
      </c>
      <c r="E1221" t="s">
        <v>7</v>
      </c>
      <c r="F1221" t="s">
        <v>3</v>
      </c>
      <c r="G1221">
        <v>1</v>
      </c>
      <c r="H1221" s="12">
        <f t="shared" si="100"/>
        <v>46301</v>
      </c>
      <c r="I1221" s="9">
        <f t="shared" si="101"/>
        <v>3</v>
      </c>
      <c r="J1221" s="10">
        <f t="shared" si="102"/>
        <v>11</v>
      </c>
    </row>
    <row r="1222" spans="1:10" x14ac:dyDescent="0.2">
      <c r="A1222" s="1">
        <v>46301.466874999998</v>
      </c>
      <c r="B1222" t="s">
        <v>8</v>
      </c>
      <c r="C1222" t="s">
        <v>634</v>
      </c>
      <c r="D1222" t="s">
        <v>6</v>
      </c>
      <c r="E1222" t="s">
        <v>7</v>
      </c>
      <c r="F1222" t="s">
        <v>3</v>
      </c>
      <c r="G1222">
        <v>1</v>
      </c>
      <c r="H1222" s="12">
        <f t="shared" si="100"/>
        <v>46301</v>
      </c>
      <c r="I1222" s="9">
        <f t="shared" si="101"/>
        <v>3</v>
      </c>
      <c r="J1222" s="10">
        <f t="shared" si="102"/>
        <v>11</v>
      </c>
    </row>
    <row r="1223" spans="1:10" x14ac:dyDescent="0.2">
      <c r="A1223" s="1">
        <v>46301.471990740742</v>
      </c>
      <c r="B1223" t="s">
        <v>57</v>
      </c>
      <c r="C1223" t="s">
        <v>336</v>
      </c>
      <c r="D1223" t="s">
        <v>150</v>
      </c>
      <c r="E1223" t="s">
        <v>64</v>
      </c>
      <c r="F1223" t="s">
        <v>65</v>
      </c>
      <c r="G1223">
        <v>1</v>
      </c>
      <c r="H1223" s="12">
        <f t="shared" si="100"/>
        <v>46301</v>
      </c>
      <c r="I1223" s="9">
        <f t="shared" si="101"/>
        <v>3</v>
      </c>
      <c r="J1223" s="10">
        <f t="shared" si="102"/>
        <v>11</v>
      </c>
    </row>
    <row r="1224" spans="1:10" x14ac:dyDescent="0.2">
      <c r="A1224" s="1">
        <v>46301.472025462965</v>
      </c>
      <c r="B1224" t="s">
        <v>8</v>
      </c>
      <c r="C1224" t="s">
        <v>123</v>
      </c>
      <c r="D1224" t="s">
        <v>6</v>
      </c>
      <c r="E1224" t="s">
        <v>7</v>
      </c>
      <c r="F1224" t="s">
        <v>3</v>
      </c>
      <c r="G1224">
        <v>1</v>
      </c>
      <c r="H1224" s="12">
        <f t="shared" si="100"/>
        <v>46301</v>
      </c>
      <c r="I1224" s="9">
        <f t="shared" si="101"/>
        <v>3</v>
      </c>
      <c r="J1224" s="10">
        <f t="shared" si="102"/>
        <v>11</v>
      </c>
    </row>
    <row r="1225" spans="1:10" x14ac:dyDescent="0.2">
      <c r="A1225" s="1">
        <v>46301.487268518518</v>
      </c>
      <c r="B1225" t="s">
        <v>4</v>
      </c>
      <c r="C1225" t="s">
        <v>37</v>
      </c>
      <c r="D1225" t="s">
        <v>38</v>
      </c>
      <c r="E1225" t="s">
        <v>39</v>
      </c>
      <c r="F1225" t="s">
        <v>3</v>
      </c>
      <c r="G1225">
        <v>1</v>
      </c>
      <c r="H1225" s="12">
        <f t="shared" si="100"/>
        <v>46301</v>
      </c>
      <c r="I1225" s="9">
        <f t="shared" si="101"/>
        <v>3</v>
      </c>
      <c r="J1225" s="10">
        <f t="shared" si="102"/>
        <v>11</v>
      </c>
    </row>
    <row r="1226" spans="1:10" x14ac:dyDescent="0.2">
      <c r="A1226" s="1">
        <v>46301.487766203703</v>
      </c>
      <c r="B1226" t="s">
        <v>58</v>
      </c>
      <c r="C1226" t="s">
        <v>37</v>
      </c>
      <c r="D1226" t="s">
        <v>38</v>
      </c>
      <c r="E1226" t="s">
        <v>39</v>
      </c>
      <c r="F1226" t="s">
        <v>3</v>
      </c>
      <c r="G1226">
        <v>1</v>
      </c>
      <c r="H1226" s="12">
        <f t="shared" si="100"/>
        <v>46301</v>
      </c>
      <c r="I1226" s="9">
        <f t="shared" si="101"/>
        <v>3</v>
      </c>
      <c r="J1226" s="10">
        <f t="shared" si="102"/>
        <v>11</v>
      </c>
    </row>
    <row r="1227" spans="1:10" x14ac:dyDescent="0.2">
      <c r="A1227" s="1">
        <v>46301.491956018515</v>
      </c>
      <c r="B1227" t="s">
        <v>49</v>
      </c>
      <c r="C1227" t="s">
        <v>37</v>
      </c>
      <c r="D1227" t="s">
        <v>38</v>
      </c>
      <c r="E1227" t="s">
        <v>39</v>
      </c>
      <c r="F1227" t="s">
        <v>3</v>
      </c>
      <c r="G1227">
        <v>1</v>
      </c>
      <c r="H1227" s="12">
        <f t="shared" si="100"/>
        <v>46301</v>
      </c>
      <c r="I1227" s="9">
        <f t="shared" si="101"/>
        <v>3</v>
      </c>
      <c r="J1227" s="10">
        <f t="shared" si="102"/>
        <v>11</v>
      </c>
    </row>
    <row r="1228" spans="1:10" x14ac:dyDescent="0.2">
      <c r="A1228" s="1">
        <v>46301.495023148149</v>
      </c>
      <c r="B1228" t="s">
        <v>485</v>
      </c>
      <c r="C1228" t="s">
        <v>635</v>
      </c>
      <c r="D1228" t="s">
        <v>29</v>
      </c>
      <c r="E1228" t="s">
        <v>30</v>
      </c>
      <c r="F1228" t="s">
        <v>3</v>
      </c>
      <c r="G1228">
        <v>1</v>
      </c>
      <c r="H1228" s="12">
        <f t="shared" si="100"/>
        <v>46301</v>
      </c>
      <c r="I1228" s="9">
        <f t="shared" si="101"/>
        <v>3</v>
      </c>
      <c r="J1228" s="10">
        <f t="shared" si="102"/>
        <v>11</v>
      </c>
    </row>
    <row r="1229" spans="1:10" x14ac:dyDescent="0.2">
      <c r="A1229" s="1">
        <v>46301.532280092593</v>
      </c>
      <c r="B1229" t="s">
        <v>77</v>
      </c>
      <c r="C1229" t="s">
        <v>636</v>
      </c>
      <c r="D1229" t="s">
        <v>6</v>
      </c>
      <c r="E1229" t="s">
        <v>7</v>
      </c>
      <c r="F1229" t="s">
        <v>3</v>
      </c>
      <c r="G1229">
        <v>1</v>
      </c>
      <c r="H1229" s="12">
        <f t="shared" si="100"/>
        <v>46301</v>
      </c>
      <c r="I1229" s="9">
        <f t="shared" si="101"/>
        <v>3</v>
      </c>
      <c r="J1229" s="10">
        <f t="shared" si="102"/>
        <v>12</v>
      </c>
    </row>
    <row r="1230" spans="1:10" x14ac:dyDescent="0.2">
      <c r="A1230" s="1">
        <v>46301.53528935185</v>
      </c>
      <c r="B1230" t="s">
        <v>11</v>
      </c>
      <c r="C1230" t="s">
        <v>423</v>
      </c>
      <c r="D1230" t="s">
        <v>29</v>
      </c>
      <c r="E1230" t="s">
        <v>30</v>
      </c>
      <c r="F1230" t="s">
        <v>3</v>
      </c>
      <c r="G1230">
        <v>1</v>
      </c>
      <c r="H1230" s="12">
        <f t="shared" si="100"/>
        <v>46301</v>
      </c>
      <c r="I1230" s="9">
        <f t="shared" si="101"/>
        <v>3</v>
      </c>
      <c r="J1230" s="10">
        <f t="shared" si="102"/>
        <v>12</v>
      </c>
    </row>
    <row r="1231" spans="1:10" x14ac:dyDescent="0.2">
      <c r="A1231" s="1">
        <v>46301.538321759261</v>
      </c>
      <c r="B1231" t="s">
        <v>25</v>
      </c>
      <c r="C1231" t="s">
        <v>37</v>
      </c>
      <c r="D1231" t="s">
        <v>38</v>
      </c>
      <c r="E1231" t="s">
        <v>39</v>
      </c>
      <c r="F1231" t="s">
        <v>3</v>
      </c>
      <c r="G1231">
        <v>1</v>
      </c>
      <c r="H1231" s="12">
        <f t="shared" si="100"/>
        <v>46301</v>
      </c>
      <c r="I1231" s="9">
        <f t="shared" si="101"/>
        <v>3</v>
      </c>
      <c r="J1231" s="10">
        <f t="shared" si="102"/>
        <v>12</v>
      </c>
    </row>
    <row r="1232" spans="1:10" x14ac:dyDescent="0.2">
      <c r="A1232" s="1">
        <v>46301.539618055554</v>
      </c>
      <c r="B1232" t="s">
        <v>19</v>
      </c>
      <c r="C1232" t="s">
        <v>37</v>
      </c>
      <c r="D1232" t="s">
        <v>38</v>
      </c>
      <c r="E1232" t="s">
        <v>39</v>
      </c>
      <c r="F1232" t="s">
        <v>3</v>
      </c>
      <c r="G1232">
        <v>1</v>
      </c>
      <c r="H1232" s="12">
        <f t="shared" si="100"/>
        <v>46301</v>
      </c>
      <c r="I1232" s="9">
        <f t="shared" si="101"/>
        <v>3</v>
      </c>
      <c r="J1232" s="10">
        <f t="shared" si="102"/>
        <v>12</v>
      </c>
    </row>
    <row r="1233" spans="1:10" x14ac:dyDescent="0.2">
      <c r="A1233" s="1">
        <v>46301.540833333333</v>
      </c>
      <c r="B1233" t="s">
        <v>53</v>
      </c>
      <c r="C1233" t="s">
        <v>37</v>
      </c>
      <c r="D1233" t="s">
        <v>38</v>
      </c>
      <c r="E1233" t="s">
        <v>39</v>
      </c>
      <c r="F1233" t="s">
        <v>3</v>
      </c>
      <c r="G1233">
        <v>1</v>
      </c>
      <c r="H1233" s="12">
        <f t="shared" si="100"/>
        <v>46301</v>
      </c>
      <c r="I1233" s="9">
        <f t="shared" si="101"/>
        <v>3</v>
      </c>
      <c r="J1233" s="10">
        <f t="shared" si="102"/>
        <v>12</v>
      </c>
    </row>
    <row r="1234" spans="1:10" x14ac:dyDescent="0.2">
      <c r="A1234" s="1">
        <v>46301.598680555559</v>
      </c>
      <c r="B1234" t="s">
        <v>9</v>
      </c>
      <c r="C1234" t="s">
        <v>618</v>
      </c>
      <c r="D1234" t="s">
        <v>61</v>
      </c>
      <c r="E1234" t="s">
        <v>7</v>
      </c>
      <c r="F1234" t="s">
        <v>3</v>
      </c>
      <c r="G1234">
        <v>1</v>
      </c>
      <c r="H1234" s="12">
        <f t="shared" si="100"/>
        <v>46301</v>
      </c>
      <c r="I1234" s="9">
        <f t="shared" si="101"/>
        <v>3</v>
      </c>
      <c r="J1234" s="10">
        <f t="shared" si="102"/>
        <v>14</v>
      </c>
    </row>
    <row r="1235" spans="1:10" x14ac:dyDescent="0.2">
      <c r="A1235" s="1">
        <v>46301.608923611115</v>
      </c>
      <c r="B1235" t="s">
        <v>4</v>
      </c>
      <c r="C1235" t="s">
        <v>307</v>
      </c>
      <c r="D1235" t="s">
        <v>6</v>
      </c>
      <c r="E1235" t="s">
        <v>7</v>
      </c>
      <c r="F1235" t="s">
        <v>3</v>
      </c>
      <c r="G1235">
        <v>1</v>
      </c>
      <c r="H1235" s="12">
        <f t="shared" si="100"/>
        <v>46301</v>
      </c>
      <c r="I1235" s="9">
        <f t="shared" si="101"/>
        <v>3</v>
      </c>
      <c r="J1235" s="10">
        <f t="shared" si="102"/>
        <v>14</v>
      </c>
    </row>
    <row r="1236" spans="1:10" x14ac:dyDescent="0.2">
      <c r="A1236" s="1">
        <v>46301.6090625</v>
      </c>
      <c r="B1236" t="s">
        <v>8</v>
      </c>
      <c r="C1236" t="s">
        <v>307</v>
      </c>
      <c r="D1236" t="s">
        <v>6</v>
      </c>
      <c r="E1236" t="s">
        <v>7</v>
      </c>
      <c r="F1236" t="s">
        <v>3</v>
      </c>
      <c r="G1236">
        <v>1</v>
      </c>
      <c r="H1236" s="12">
        <f t="shared" si="100"/>
        <v>46301</v>
      </c>
      <c r="I1236" s="9">
        <f t="shared" si="101"/>
        <v>3</v>
      </c>
      <c r="J1236" s="10">
        <f t="shared" si="102"/>
        <v>14</v>
      </c>
    </row>
    <row r="1237" spans="1:10" x14ac:dyDescent="0.2">
      <c r="A1237" s="1">
        <v>46301.616319444445</v>
      </c>
      <c r="B1237" t="s">
        <v>420</v>
      </c>
      <c r="C1237" t="s">
        <v>307</v>
      </c>
      <c r="D1237" t="s">
        <v>6</v>
      </c>
      <c r="E1237" t="s">
        <v>7</v>
      </c>
      <c r="F1237" t="s">
        <v>3</v>
      </c>
      <c r="G1237">
        <v>1</v>
      </c>
      <c r="H1237" s="12">
        <f t="shared" si="100"/>
        <v>46301</v>
      </c>
      <c r="I1237" s="9">
        <f t="shared" si="101"/>
        <v>3</v>
      </c>
      <c r="J1237" s="10">
        <f t="shared" si="102"/>
        <v>14</v>
      </c>
    </row>
    <row r="1238" spans="1:10" x14ac:dyDescent="0.2">
      <c r="A1238" s="1">
        <v>46301.616736111115</v>
      </c>
      <c r="B1238" t="s">
        <v>49</v>
      </c>
      <c r="C1238" t="s">
        <v>307</v>
      </c>
      <c r="D1238" t="s">
        <v>6</v>
      </c>
      <c r="E1238" t="s">
        <v>7</v>
      </c>
      <c r="F1238" t="s">
        <v>3</v>
      </c>
      <c r="G1238">
        <v>1</v>
      </c>
      <c r="H1238" s="12">
        <f t="shared" si="100"/>
        <v>46301</v>
      </c>
      <c r="I1238" s="9">
        <f t="shared" si="101"/>
        <v>3</v>
      </c>
      <c r="J1238" s="10">
        <f t="shared" si="102"/>
        <v>14</v>
      </c>
    </row>
    <row r="1239" spans="1:10" x14ac:dyDescent="0.2">
      <c r="A1239" s="1">
        <v>46301.621481481481</v>
      </c>
      <c r="B1239" t="s">
        <v>13</v>
      </c>
      <c r="C1239" t="s">
        <v>508</v>
      </c>
      <c r="D1239" t="s">
        <v>288</v>
      </c>
      <c r="E1239">
        <v>10</v>
      </c>
      <c r="F1239" t="s">
        <v>289</v>
      </c>
      <c r="G1239">
        <v>1</v>
      </c>
      <c r="H1239" s="12">
        <f t="shared" si="100"/>
        <v>46301</v>
      </c>
      <c r="I1239" s="9">
        <f t="shared" si="101"/>
        <v>3</v>
      </c>
      <c r="J1239" s="10">
        <f t="shared" si="102"/>
        <v>14</v>
      </c>
    </row>
    <row r="1240" spans="1:10" x14ac:dyDescent="0.2">
      <c r="A1240" s="1">
        <v>46301.624166666668</v>
      </c>
      <c r="B1240" t="s">
        <v>27</v>
      </c>
      <c r="C1240" t="s">
        <v>307</v>
      </c>
      <c r="D1240" t="s">
        <v>6</v>
      </c>
      <c r="E1240" t="s">
        <v>7</v>
      </c>
      <c r="F1240" t="s">
        <v>3</v>
      </c>
      <c r="G1240">
        <v>1</v>
      </c>
      <c r="H1240" s="12">
        <f t="shared" si="100"/>
        <v>46301</v>
      </c>
      <c r="I1240" s="9">
        <f t="shared" si="101"/>
        <v>3</v>
      </c>
      <c r="J1240" s="10">
        <f t="shared" si="102"/>
        <v>14</v>
      </c>
    </row>
    <row r="1241" spans="1:10" x14ac:dyDescent="0.2">
      <c r="A1241" s="1">
        <v>46301.65892361111</v>
      </c>
      <c r="B1241" t="s">
        <v>4</v>
      </c>
      <c r="C1241" t="s">
        <v>637</v>
      </c>
      <c r="D1241" t="s">
        <v>6</v>
      </c>
      <c r="E1241" t="s">
        <v>7</v>
      </c>
      <c r="F1241" t="s">
        <v>3</v>
      </c>
      <c r="G1241">
        <v>1</v>
      </c>
      <c r="H1241" s="12">
        <f t="shared" si="100"/>
        <v>46301</v>
      </c>
      <c r="I1241" s="9">
        <f t="shared" si="101"/>
        <v>3</v>
      </c>
      <c r="J1241" s="10">
        <f t="shared" si="102"/>
        <v>15</v>
      </c>
    </row>
    <row r="1242" spans="1:10" x14ac:dyDescent="0.2">
      <c r="A1242" s="1">
        <v>46301.65902777778</v>
      </c>
      <c r="B1242" t="s">
        <v>8</v>
      </c>
      <c r="C1242" t="s">
        <v>637</v>
      </c>
      <c r="D1242" t="s">
        <v>6</v>
      </c>
      <c r="E1242" t="s">
        <v>7</v>
      </c>
      <c r="F1242" t="s">
        <v>3</v>
      </c>
      <c r="G1242">
        <v>1</v>
      </c>
      <c r="H1242" s="12">
        <f t="shared" si="100"/>
        <v>46301</v>
      </c>
      <c r="I1242" s="9">
        <f t="shared" si="101"/>
        <v>3</v>
      </c>
      <c r="J1242" s="10">
        <f t="shared" si="102"/>
        <v>15</v>
      </c>
    </row>
    <row r="1243" spans="1:10" x14ac:dyDescent="0.2">
      <c r="A1243" s="1">
        <v>46301.66574074074</v>
      </c>
      <c r="B1243" t="s">
        <v>4</v>
      </c>
      <c r="C1243" t="s">
        <v>327</v>
      </c>
      <c r="D1243" t="s">
        <v>61</v>
      </c>
      <c r="E1243" t="s">
        <v>7</v>
      </c>
      <c r="F1243" t="s">
        <v>3</v>
      </c>
      <c r="G1243">
        <v>1</v>
      </c>
      <c r="H1243" s="12">
        <f t="shared" si="100"/>
        <v>46301</v>
      </c>
      <c r="I1243" s="9">
        <f t="shared" si="101"/>
        <v>3</v>
      </c>
      <c r="J1243" s="10">
        <f t="shared" si="102"/>
        <v>15</v>
      </c>
    </row>
    <row r="1244" spans="1:10" x14ac:dyDescent="0.2">
      <c r="A1244" s="1">
        <v>46301.665937500002</v>
      </c>
      <c r="B1244" t="s">
        <v>485</v>
      </c>
      <c r="C1244" t="s">
        <v>327</v>
      </c>
      <c r="D1244" t="s">
        <v>61</v>
      </c>
      <c r="E1244" t="s">
        <v>7</v>
      </c>
      <c r="F1244" t="s">
        <v>3</v>
      </c>
      <c r="G1244">
        <v>1</v>
      </c>
      <c r="H1244" s="12">
        <f t="shared" si="100"/>
        <v>46301</v>
      </c>
      <c r="I1244" s="9">
        <f t="shared" si="101"/>
        <v>3</v>
      </c>
      <c r="J1244" s="10">
        <f t="shared" si="102"/>
        <v>15</v>
      </c>
    </row>
    <row r="1245" spans="1:10" x14ac:dyDescent="0.2">
      <c r="A1245" s="1">
        <v>46301.666238425925</v>
      </c>
      <c r="B1245" t="s">
        <v>54</v>
      </c>
      <c r="C1245" t="s">
        <v>327</v>
      </c>
      <c r="D1245" t="s">
        <v>61</v>
      </c>
      <c r="E1245" t="s">
        <v>7</v>
      </c>
      <c r="F1245" t="s">
        <v>3</v>
      </c>
      <c r="G1245">
        <v>1</v>
      </c>
      <c r="H1245" s="12">
        <f t="shared" si="100"/>
        <v>46301</v>
      </c>
      <c r="I1245" s="9">
        <f t="shared" si="101"/>
        <v>3</v>
      </c>
      <c r="J1245" s="10">
        <f t="shared" si="102"/>
        <v>15</v>
      </c>
    </row>
    <row r="1246" spans="1:10" x14ac:dyDescent="0.2">
      <c r="A1246" s="1">
        <v>46301.666342592594</v>
      </c>
      <c r="B1246" t="s">
        <v>71</v>
      </c>
      <c r="C1246" t="s">
        <v>327</v>
      </c>
      <c r="D1246" t="s">
        <v>61</v>
      </c>
      <c r="E1246" t="s">
        <v>7</v>
      </c>
      <c r="F1246" t="s">
        <v>3</v>
      </c>
      <c r="G1246">
        <v>1</v>
      </c>
      <c r="H1246" s="12">
        <f t="shared" si="100"/>
        <v>46301</v>
      </c>
      <c r="I1246" s="9">
        <f t="shared" si="101"/>
        <v>3</v>
      </c>
      <c r="J1246" s="10">
        <f t="shared" si="102"/>
        <v>15</v>
      </c>
    </row>
    <row r="1247" spans="1:10" x14ac:dyDescent="0.2">
      <c r="A1247" s="1">
        <v>46301.666608796295</v>
      </c>
      <c r="B1247" t="s">
        <v>57</v>
      </c>
      <c r="C1247" t="s">
        <v>327</v>
      </c>
      <c r="D1247" t="s">
        <v>61</v>
      </c>
      <c r="E1247" t="s">
        <v>7</v>
      </c>
      <c r="F1247" t="s">
        <v>3</v>
      </c>
      <c r="G1247">
        <v>1</v>
      </c>
      <c r="H1247" s="12">
        <f t="shared" si="100"/>
        <v>46301</v>
      </c>
      <c r="I1247" s="9">
        <f t="shared" si="101"/>
        <v>3</v>
      </c>
      <c r="J1247" s="10">
        <f t="shared" si="102"/>
        <v>15</v>
      </c>
    </row>
    <row r="1248" spans="1:10" x14ac:dyDescent="0.2">
      <c r="A1248" s="1">
        <v>46301.667048611111</v>
      </c>
      <c r="B1248" t="s">
        <v>8</v>
      </c>
      <c r="C1248" t="s">
        <v>327</v>
      </c>
      <c r="D1248" t="s">
        <v>61</v>
      </c>
      <c r="E1248" t="s">
        <v>7</v>
      </c>
      <c r="F1248" t="s">
        <v>3</v>
      </c>
      <c r="G1248">
        <v>1</v>
      </c>
      <c r="H1248" s="12">
        <f t="shared" si="100"/>
        <v>46301</v>
      </c>
      <c r="I1248" s="9">
        <f t="shared" si="101"/>
        <v>3</v>
      </c>
      <c r="J1248" s="10">
        <f t="shared" si="102"/>
        <v>16</v>
      </c>
    </row>
    <row r="1249" spans="1:10" x14ac:dyDescent="0.2">
      <c r="A1249" s="1">
        <v>46301.668437499997</v>
      </c>
      <c r="B1249" t="s">
        <v>49</v>
      </c>
      <c r="C1249" t="s">
        <v>327</v>
      </c>
      <c r="D1249" t="s">
        <v>61</v>
      </c>
      <c r="E1249" t="s">
        <v>7</v>
      </c>
      <c r="F1249" t="s">
        <v>3</v>
      </c>
      <c r="G1249">
        <v>1</v>
      </c>
      <c r="H1249" s="12">
        <f t="shared" si="100"/>
        <v>46301</v>
      </c>
      <c r="I1249" s="9">
        <f t="shared" si="101"/>
        <v>3</v>
      </c>
      <c r="J1249" s="10">
        <f t="shared" si="102"/>
        <v>16</v>
      </c>
    </row>
    <row r="1250" spans="1:10" x14ac:dyDescent="0.2">
      <c r="A1250" s="1">
        <v>46301.678935185184</v>
      </c>
      <c r="B1250" t="s">
        <v>8</v>
      </c>
      <c r="C1250" t="s">
        <v>217</v>
      </c>
      <c r="D1250" t="s">
        <v>61</v>
      </c>
      <c r="E1250" t="s">
        <v>7</v>
      </c>
      <c r="F1250" t="s">
        <v>3</v>
      </c>
      <c r="G1250">
        <v>1</v>
      </c>
      <c r="H1250" s="12">
        <f t="shared" si="100"/>
        <v>46301</v>
      </c>
      <c r="I1250" s="9">
        <f t="shared" si="101"/>
        <v>3</v>
      </c>
      <c r="J1250" s="10">
        <f t="shared" si="102"/>
        <v>16</v>
      </c>
    </row>
    <row r="1251" spans="1:10" x14ac:dyDescent="0.2">
      <c r="A1251" s="1">
        <v>46301.702569444446</v>
      </c>
      <c r="B1251" t="s">
        <v>4</v>
      </c>
      <c r="C1251" t="s">
        <v>638</v>
      </c>
      <c r="D1251" t="s">
        <v>61</v>
      </c>
      <c r="E1251" t="s">
        <v>7</v>
      </c>
      <c r="F1251" t="s">
        <v>3</v>
      </c>
      <c r="G1251">
        <v>1</v>
      </c>
      <c r="H1251" s="12">
        <f t="shared" si="100"/>
        <v>46301</v>
      </c>
      <c r="I1251" s="9">
        <f t="shared" si="101"/>
        <v>3</v>
      </c>
      <c r="J1251" s="10">
        <f t="shared" si="102"/>
        <v>16</v>
      </c>
    </row>
    <row r="1252" spans="1:10" x14ac:dyDescent="0.2">
      <c r="A1252" s="1">
        <v>46301.737326388888</v>
      </c>
      <c r="B1252" t="s">
        <v>19</v>
      </c>
      <c r="C1252" t="s">
        <v>549</v>
      </c>
      <c r="D1252" t="s">
        <v>6</v>
      </c>
      <c r="E1252" t="s">
        <v>7</v>
      </c>
      <c r="F1252" t="s">
        <v>3</v>
      </c>
      <c r="G1252">
        <v>1</v>
      </c>
      <c r="H1252" s="12">
        <f t="shared" si="100"/>
        <v>46301</v>
      </c>
      <c r="I1252" s="9">
        <f t="shared" si="101"/>
        <v>3</v>
      </c>
      <c r="J1252" s="10">
        <f t="shared" si="102"/>
        <v>17</v>
      </c>
    </row>
    <row r="1253" spans="1:10" x14ac:dyDescent="0.2">
      <c r="A1253" s="1">
        <v>46301.753449074073</v>
      </c>
      <c r="B1253" t="s">
        <v>4</v>
      </c>
      <c r="C1253" t="s">
        <v>639</v>
      </c>
      <c r="D1253" t="s">
        <v>186</v>
      </c>
      <c r="E1253" t="s">
        <v>72</v>
      </c>
      <c r="F1253" t="s">
        <v>3</v>
      </c>
      <c r="G1253">
        <v>1</v>
      </c>
      <c r="H1253" s="12">
        <f t="shared" si="100"/>
        <v>46301</v>
      </c>
      <c r="I1253" s="9">
        <f t="shared" si="101"/>
        <v>3</v>
      </c>
      <c r="J1253" s="10">
        <f t="shared" si="102"/>
        <v>18</v>
      </c>
    </row>
    <row r="1254" spans="1:10" x14ac:dyDescent="0.2">
      <c r="A1254" s="1">
        <v>46301.760983796295</v>
      </c>
      <c r="B1254" t="s">
        <v>4</v>
      </c>
      <c r="C1254" t="s">
        <v>640</v>
      </c>
      <c r="D1254" t="s">
        <v>263</v>
      </c>
      <c r="E1254" t="s">
        <v>7</v>
      </c>
      <c r="F1254" t="s">
        <v>3</v>
      </c>
      <c r="G1254">
        <v>1</v>
      </c>
      <c r="H1254" s="12">
        <f t="shared" si="100"/>
        <v>46301</v>
      </c>
      <c r="I1254" s="9">
        <f t="shared" si="101"/>
        <v>3</v>
      </c>
      <c r="J1254" s="10">
        <f t="shared" si="102"/>
        <v>18</v>
      </c>
    </row>
    <row r="1255" spans="1:10" x14ac:dyDescent="0.2">
      <c r="A1255" s="1">
        <v>46301.761053240742</v>
      </c>
      <c r="B1255" t="s">
        <v>8</v>
      </c>
      <c r="C1255" t="s">
        <v>640</v>
      </c>
      <c r="D1255" t="s">
        <v>263</v>
      </c>
      <c r="E1255" t="s">
        <v>7</v>
      </c>
      <c r="F1255" t="s">
        <v>3</v>
      </c>
      <c r="G1255">
        <v>1</v>
      </c>
      <c r="H1255" s="12">
        <f t="shared" si="100"/>
        <v>46301</v>
      </c>
      <c r="I1255" s="9">
        <f t="shared" si="101"/>
        <v>3</v>
      </c>
      <c r="J1255" s="10">
        <f t="shared" si="102"/>
        <v>18</v>
      </c>
    </row>
    <row r="1256" spans="1:10" x14ac:dyDescent="0.2">
      <c r="A1256" s="1">
        <v>46301.76152777778</v>
      </c>
      <c r="B1256" t="s">
        <v>4</v>
      </c>
      <c r="C1256" t="s">
        <v>640</v>
      </c>
      <c r="D1256" t="s">
        <v>263</v>
      </c>
      <c r="E1256" t="s">
        <v>7</v>
      </c>
      <c r="F1256" t="s">
        <v>3</v>
      </c>
      <c r="G1256">
        <v>1</v>
      </c>
      <c r="H1256" s="12">
        <f t="shared" si="100"/>
        <v>46301</v>
      </c>
      <c r="I1256" s="9">
        <f t="shared" si="101"/>
        <v>3</v>
      </c>
      <c r="J1256" s="10">
        <f t="shared" si="102"/>
        <v>18</v>
      </c>
    </row>
    <row r="1257" spans="1:10" x14ac:dyDescent="0.2">
      <c r="A1257" s="1">
        <v>46301.761736111112</v>
      </c>
      <c r="B1257" t="s">
        <v>4</v>
      </c>
      <c r="C1257" t="s">
        <v>640</v>
      </c>
      <c r="D1257" t="s">
        <v>263</v>
      </c>
      <c r="E1257" t="s">
        <v>7</v>
      </c>
      <c r="F1257" t="s">
        <v>3</v>
      </c>
      <c r="G1257">
        <v>1</v>
      </c>
      <c r="H1257" s="12">
        <f t="shared" si="100"/>
        <v>46301</v>
      </c>
      <c r="I1257" s="9">
        <f t="shared" si="101"/>
        <v>3</v>
      </c>
      <c r="J1257" s="10">
        <f t="shared" si="102"/>
        <v>18</v>
      </c>
    </row>
    <row r="1258" spans="1:10" x14ac:dyDescent="0.2">
      <c r="A1258" s="1">
        <v>46301.76190972222</v>
      </c>
      <c r="B1258" t="s">
        <v>53</v>
      </c>
      <c r="C1258" t="s">
        <v>641</v>
      </c>
      <c r="D1258" t="s">
        <v>642</v>
      </c>
      <c r="E1258" t="s">
        <v>72</v>
      </c>
      <c r="F1258" t="s">
        <v>3</v>
      </c>
      <c r="G1258">
        <v>1</v>
      </c>
      <c r="H1258" s="12">
        <f t="shared" si="100"/>
        <v>46301</v>
      </c>
      <c r="I1258" s="9">
        <f t="shared" si="101"/>
        <v>3</v>
      </c>
      <c r="J1258" s="10">
        <f t="shared" si="102"/>
        <v>18</v>
      </c>
    </row>
    <row r="1259" spans="1:10" x14ac:dyDescent="0.2">
      <c r="A1259" s="1">
        <v>46301.763287037036</v>
      </c>
      <c r="B1259" t="s">
        <v>4</v>
      </c>
      <c r="C1259" t="s">
        <v>643</v>
      </c>
      <c r="D1259" t="s">
        <v>26</v>
      </c>
      <c r="E1259" t="s">
        <v>7</v>
      </c>
      <c r="F1259" t="s">
        <v>3</v>
      </c>
      <c r="G1259">
        <v>1</v>
      </c>
      <c r="H1259" s="12">
        <f t="shared" si="100"/>
        <v>46301</v>
      </c>
      <c r="I1259" s="9">
        <f t="shared" si="101"/>
        <v>3</v>
      </c>
      <c r="J1259" s="10">
        <f t="shared" si="102"/>
        <v>18</v>
      </c>
    </row>
    <row r="1260" spans="1:10" x14ac:dyDescent="0.2">
      <c r="A1260" s="1">
        <v>46301.772766203707</v>
      </c>
      <c r="B1260" t="s">
        <v>11</v>
      </c>
      <c r="C1260" t="s">
        <v>639</v>
      </c>
      <c r="D1260" t="s">
        <v>186</v>
      </c>
      <c r="E1260" t="s">
        <v>72</v>
      </c>
      <c r="F1260" t="s">
        <v>3</v>
      </c>
      <c r="G1260">
        <v>1</v>
      </c>
      <c r="H1260" s="12">
        <f t="shared" si="100"/>
        <v>46301</v>
      </c>
      <c r="I1260" s="9">
        <f t="shared" si="101"/>
        <v>3</v>
      </c>
      <c r="J1260" s="10">
        <f t="shared" si="102"/>
        <v>18</v>
      </c>
    </row>
    <row r="1261" spans="1:10" x14ac:dyDescent="0.2">
      <c r="A1261" s="1">
        <v>46301.77621527778</v>
      </c>
      <c r="B1261" t="s">
        <v>4</v>
      </c>
      <c r="C1261" t="s">
        <v>644</v>
      </c>
      <c r="D1261" t="s">
        <v>263</v>
      </c>
      <c r="E1261" t="s">
        <v>7</v>
      </c>
      <c r="F1261" t="s">
        <v>3</v>
      </c>
      <c r="G1261">
        <v>1</v>
      </c>
      <c r="H1261" s="12">
        <f t="shared" si="100"/>
        <v>46301</v>
      </c>
      <c r="I1261" s="9">
        <f t="shared" si="101"/>
        <v>3</v>
      </c>
      <c r="J1261" s="10">
        <f t="shared" si="102"/>
        <v>18</v>
      </c>
    </row>
    <row r="1262" spans="1:10" x14ac:dyDescent="0.2">
      <c r="A1262" s="1">
        <v>46301.776493055557</v>
      </c>
      <c r="B1262" t="s">
        <v>8</v>
      </c>
      <c r="C1262" t="s">
        <v>645</v>
      </c>
      <c r="D1262" t="s">
        <v>6</v>
      </c>
      <c r="E1262" t="s">
        <v>7</v>
      </c>
      <c r="F1262" t="s">
        <v>3</v>
      </c>
      <c r="G1262">
        <v>1</v>
      </c>
      <c r="H1262" s="12">
        <f t="shared" si="100"/>
        <v>46301</v>
      </c>
      <c r="I1262" s="9">
        <f t="shared" si="101"/>
        <v>3</v>
      </c>
      <c r="J1262" s="10">
        <f t="shared" si="102"/>
        <v>18</v>
      </c>
    </row>
    <row r="1263" spans="1:10" x14ac:dyDescent="0.2">
      <c r="A1263" s="1">
        <v>46301.79277777778</v>
      </c>
      <c r="B1263" t="s">
        <v>8</v>
      </c>
      <c r="C1263" t="s">
        <v>646</v>
      </c>
      <c r="D1263" t="s">
        <v>6</v>
      </c>
      <c r="E1263" t="s">
        <v>7</v>
      </c>
      <c r="F1263" t="s">
        <v>3</v>
      </c>
      <c r="G1263">
        <v>1</v>
      </c>
      <c r="H1263" s="12">
        <f t="shared" si="100"/>
        <v>46301</v>
      </c>
      <c r="I1263" s="9">
        <f t="shared" si="101"/>
        <v>3</v>
      </c>
      <c r="J1263" s="10">
        <f t="shared" si="102"/>
        <v>19</v>
      </c>
    </row>
    <row r="1264" spans="1:10" x14ac:dyDescent="0.2">
      <c r="A1264" s="1">
        <v>46301.796249999999</v>
      </c>
      <c r="B1264" t="s">
        <v>48</v>
      </c>
      <c r="C1264" t="s">
        <v>647</v>
      </c>
      <c r="D1264" t="s">
        <v>82</v>
      </c>
      <c r="E1264" t="s">
        <v>72</v>
      </c>
      <c r="F1264" t="s">
        <v>3</v>
      </c>
      <c r="G1264">
        <v>1</v>
      </c>
      <c r="H1264" s="12">
        <f t="shared" si="100"/>
        <v>46301</v>
      </c>
      <c r="I1264" s="9">
        <f t="shared" si="101"/>
        <v>3</v>
      </c>
      <c r="J1264" s="10">
        <f t="shared" si="102"/>
        <v>19</v>
      </c>
    </row>
    <row r="1265" spans="1:10" x14ac:dyDescent="0.2">
      <c r="A1265" s="1">
        <v>46301.796527777777</v>
      </c>
      <c r="B1265" t="s">
        <v>8</v>
      </c>
      <c r="C1265" t="s">
        <v>647</v>
      </c>
      <c r="D1265" t="s">
        <v>82</v>
      </c>
      <c r="E1265" t="s">
        <v>72</v>
      </c>
      <c r="F1265" t="s">
        <v>3</v>
      </c>
      <c r="G1265">
        <v>1</v>
      </c>
      <c r="H1265" s="12">
        <f t="shared" si="100"/>
        <v>46301</v>
      </c>
      <c r="I1265" s="9">
        <f t="shared" si="101"/>
        <v>3</v>
      </c>
      <c r="J1265" s="10">
        <f t="shared" si="102"/>
        <v>19</v>
      </c>
    </row>
    <row r="1266" spans="1:10" x14ac:dyDescent="0.2">
      <c r="A1266" s="1">
        <v>46301.801932870374</v>
      </c>
      <c r="B1266" t="s">
        <v>8</v>
      </c>
      <c r="C1266" t="s">
        <v>648</v>
      </c>
      <c r="D1266" t="s">
        <v>649</v>
      </c>
      <c r="E1266" t="s">
        <v>30</v>
      </c>
      <c r="F1266" t="s">
        <v>3</v>
      </c>
      <c r="G1266">
        <v>1</v>
      </c>
      <c r="H1266" s="12">
        <f t="shared" si="100"/>
        <v>46301</v>
      </c>
      <c r="I1266" s="9">
        <f t="shared" si="101"/>
        <v>3</v>
      </c>
      <c r="J1266" s="10">
        <f t="shared" si="102"/>
        <v>19</v>
      </c>
    </row>
    <row r="1267" spans="1:10" x14ac:dyDescent="0.2">
      <c r="A1267" s="1">
        <v>46301.822511574072</v>
      </c>
      <c r="B1267" t="s">
        <v>4</v>
      </c>
      <c r="C1267" t="s">
        <v>244</v>
      </c>
      <c r="D1267" t="s">
        <v>61</v>
      </c>
      <c r="E1267" t="s">
        <v>7</v>
      </c>
      <c r="F1267" t="s">
        <v>3</v>
      </c>
      <c r="G1267">
        <v>1</v>
      </c>
      <c r="H1267" s="12">
        <f t="shared" si="100"/>
        <v>46301</v>
      </c>
      <c r="I1267" s="9">
        <f t="shared" si="101"/>
        <v>3</v>
      </c>
      <c r="J1267" s="10">
        <f t="shared" si="102"/>
        <v>19</v>
      </c>
    </row>
    <row r="1268" spans="1:10" x14ac:dyDescent="0.2">
      <c r="A1268" s="1">
        <v>46301.822696759256</v>
      </c>
      <c r="B1268" t="s">
        <v>19</v>
      </c>
      <c r="C1268" t="s">
        <v>244</v>
      </c>
      <c r="D1268" t="s">
        <v>61</v>
      </c>
      <c r="E1268" t="s">
        <v>7</v>
      </c>
      <c r="F1268" t="s">
        <v>3</v>
      </c>
      <c r="G1268">
        <v>1</v>
      </c>
      <c r="H1268" s="12">
        <f t="shared" si="100"/>
        <v>46301</v>
      </c>
      <c r="I1268" s="9">
        <f t="shared" si="101"/>
        <v>3</v>
      </c>
      <c r="J1268" s="10">
        <f t="shared" si="102"/>
        <v>19</v>
      </c>
    </row>
    <row r="1269" spans="1:10" x14ac:dyDescent="0.2">
      <c r="A1269" s="1">
        <v>46301.838206018518</v>
      </c>
      <c r="B1269" t="s">
        <v>4</v>
      </c>
      <c r="C1269" t="s">
        <v>68</v>
      </c>
      <c r="D1269" t="s">
        <v>69</v>
      </c>
      <c r="E1269" t="s">
        <v>7</v>
      </c>
      <c r="F1269" t="s">
        <v>3</v>
      </c>
      <c r="G1269">
        <v>1</v>
      </c>
      <c r="H1269" s="12">
        <f t="shared" si="100"/>
        <v>46301</v>
      </c>
      <c r="I1269" s="9">
        <f t="shared" si="101"/>
        <v>3</v>
      </c>
      <c r="J1269" s="10">
        <f t="shared" si="102"/>
        <v>20</v>
      </c>
    </row>
    <row r="1270" spans="1:10" x14ac:dyDescent="0.2">
      <c r="A1270" s="1">
        <v>46301.838391203702</v>
      </c>
      <c r="B1270" t="s">
        <v>19</v>
      </c>
      <c r="C1270" t="s">
        <v>68</v>
      </c>
      <c r="D1270" t="s">
        <v>69</v>
      </c>
      <c r="E1270" t="s">
        <v>7</v>
      </c>
      <c r="F1270" t="s">
        <v>3</v>
      </c>
      <c r="G1270">
        <v>1</v>
      </c>
      <c r="H1270" s="12">
        <f t="shared" si="100"/>
        <v>46301</v>
      </c>
      <c r="I1270" s="9">
        <f t="shared" si="101"/>
        <v>3</v>
      </c>
      <c r="J1270" s="10">
        <f t="shared" si="102"/>
        <v>20</v>
      </c>
    </row>
    <row r="1271" spans="1:10" x14ac:dyDescent="0.2">
      <c r="A1271" s="1">
        <v>46301.860115740739</v>
      </c>
      <c r="B1271" t="s">
        <v>13</v>
      </c>
      <c r="C1271" t="s">
        <v>643</v>
      </c>
      <c r="D1271" t="s">
        <v>26</v>
      </c>
      <c r="E1271" t="s">
        <v>7</v>
      </c>
      <c r="F1271" t="s">
        <v>3</v>
      </c>
      <c r="G1271">
        <v>1</v>
      </c>
      <c r="H1271" s="12">
        <f t="shared" si="100"/>
        <v>46301</v>
      </c>
      <c r="I1271" s="9">
        <f t="shared" si="101"/>
        <v>3</v>
      </c>
      <c r="J1271" s="10">
        <f t="shared" si="102"/>
        <v>20</v>
      </c>
    </row>
    <row r="1272" spans="1:10" x14ac:dyDescent="0.2">
      <c r="A1272" s="1">
        <v>46301.861319444448</v>
      </c>
      <c r="B1272" t="s">
        <v>4</v>
      </c>
      <c r="C1272" t="s">
        <v>650</v>
      </c>
      <c r="D1272" t="s">
        <v>651</v>
      </c>
      <c r="E1272" t="s">
        <v>7</v>
      </c>
      <c r="F1272" t="s">
        <v>3</v>
      </c>
      <c r="G1272">
        <v>1</v>
      </c>
      <c r="H1272" s="12">
        <f t="shared" si="100"/>
        <v>46301</v>
      </c>
      <c r="I1272" s="9">
        <f t="shared" si="101"/>
        <v>3</v>
      </c>
      <c r="J1272" s="10">
        <f t="shared" si="102"/>
        <v>20</v>
      </c>
    </row>
    <row r="1273" spans="1:10" x14ac:dyDescent="0.2">
      <c r="A1273" s="1">
        <v>46301.873796296299</v>
      </c>
      <c r="B1273" t="s">
        <v>74</v>
      </c>
      <c r="C1273" t="s">
        <v>652</v>
      </c>
      <c r="D1273" t="s">
        <v>653</v>
      </c>
      <c r="E1273" t="s">
        <v>431</v>
      </c>
      <c r="F1273" t="s">
        <v>432</v>
      </c>
      <c r="G1273">
        <v>1</v>
      </c>
      <c r="H1273" s="12">
        <f t="shared" si="100"/>
        <v>46301</v>
      </c>
      <c r="I1273" s="9">
        <f t="shared" si="101"/>
        <v>3</v>
      </c>
      <c r="J1273" s="10">
        <f t="shared" si="102"/>
        <v>20</v>
      </c>
    </row>
    <row r="1274" spans="1:10" x14ac:dyDescent="0.2">
      <c r="A1274" s="1">
        <v>46301.92355324074</v>
      </c>
      <c r="B1274" t="s">
        <v>4</v>
      </c>
      <c r="C1274" t="s">
        <v>654</v>
      </c>
      <c r="D1274" t="s">
        <v>186</v>
      </c>
      <c r="E1274" t="s">
        <v>72</v>
      </c>
      <c r="F1274" t="s">
        <v>3</v>
      </c>
      <c r="G1274">
        <v>1</v>
      </c>
      <c r="H1274" s="12">
        <f t="shared" si="100"/>
        <v>46301</v>
      </c>
      <c r="I1274" s="9">
        <f t="shared" si="101"/>
        <v>3</v>
      </c>
      <c r="J1274" s="10">
        <f t="shared" si="102"/>
        <v>22</v>
      </c>
    </row>
    <row r="1275" spans="1:10" x14ac:dyDescent="0.2">
      <c r="A1275" s="1">
        <v>46301.923831018517</v>
      </c>
      <c r="B1275" t="s">
        <v>8</v>
      </c>
      <c r="C1275" t="s">
        <v>654</v>
      </c>
      <c r="D1275" t="s">
        <v>186</v>
      </c>
      <c r="E1275" t="s">
        <v>72</v>
      </c>
      <c r="F1275" t="s">
        <v>3</v>
      </c>
      <c r="G1275">
        <v>1</v>
      </c>
      <c r="H1275" s="12">
        <f t="shared" ref="H1275:H1279" si="103">INT(A1275)</f>
        <v>46301</v>
      </c>
      <c r="I1275" s="9">
        <f t="shared" ref="I1275:I1279" si="104">WEEKDAY(A1275)</f>
        <v>3</v>
      </c>
      <c r="J1275" s="10">
        <f t="shared" ref="J1275:J1279" si="105">HOUR(A1275)</f>
        <v>22</v>
      </c>
    </row>
    <row r="1276" spans="1:10" x14ac:dyDescent="0.2">
      <c r="A1276" s="1">
        <v>46301.924421296295</v>
      </c>
      <c r="B1276" t="s">
        <v>101</v>
      </c>
      <c r="C1276" t="s">
        <v>654</v>
      </c>
      <c r="D1276" t="s">
        <v>186</v>
      </c>
      <c r="E1276" t="s">
        <v>72</v>
      </c>
      <c r="F1276" t="s">
        <v>3</v>
      </c>
      <c r="G1276">
        <v>1</v>
      </c>
      <c r="H1276" s="12">
        <f t="shared" si="103"/>
        <v>46301</v>
      </c>
      <c r="I1276" s="9">
        <f t="shared" si="104"/>
        <v>3</v>
      </c>
      <c r="J1276" s="10">
        <f t="shared" si="105"/>
        <v>22</v>
      </c>
    </row>
    <row r="1277" spans="1:10" x14ac:dyDescent="0.2">
      <c r="A1277" s="1">
        <v>46301.981909722221</v>
      </c>
      <c r="B1277" t="s">
        <v>74</v>
      </c>
      <c r="C1277" t="s">
        <v>68</v>
      </c>
      <c r="D1277" t="s">
        <v>69</v>
      </c>
      <c r="E1277" t="s">
        <v>7</v>
      </c>
      <c r="F1277" t="s">
        <v>3</v>
      </c>
      <c r="G1277">
        <v>1</v>
      </c>
      <c r="H1277" s="12">
        <f t="shared" si="103"/>
        <v>46301</v>
      </c>
      <c r="I1277" s="9">
        <f t="shared" si="104"/>
        <v>3</v>
      </c>
      <c r="J1277" s="10">
        <f t="shared" si="105"/>
        <v>23</v>
      </c>
    </row>
    <row r="1278" spans="1:10" x14ac:dyDescent="0.2">
      <c r="A1278" s="1">
        <v>46302.290601851855</v>
      </c>
      <c r="B1278" t="s">
        <v>53</v>
      </c>
      <c r="C1278" t="s">
        <v>37</v>
      </c>
      <c r="D1278" t="s">
        <v>38</v>
      </c>
      <c r="E1278" t="s">
        <v>39</v>
      </c>
      <c r="F1278" t="s">
        <v>3</v>
      </c>
      <c r="G1278">
        <v>1</v>
      </c>
      <c r="H1278" s="12">
        <f t="shared" si="103"/>
        <v>46302</v>
      </c>
      <c r="I1278" s="9">
        <f t="shared" si="104"/>
        <v>4</v>
      </c>
      <c r="J1278" s="10">
        <f t="shared" si="105"/>
        <v>6</v>
      </c>
    </row>
    <row r="1279" spans="1:10" x14ac:dyDescent="0.2">
      <c r="A1279" s="1">
        <v>46302.290775462963</v>
      </c>
      <c r="B1279" t="s">
        <v>58</v>
      </c>
      <c r="C1279" t="s">
        <v>37</v>
      </c>
      <c r="D1279" t="s">
        <v>38</v>
      </c>
      <c r="E1279" t="s">
        <v>39</v>
      </c>
      <c r="F1279" t="s">
        <v>3</v>
      </c>
      <c r="G1279">
        <v>1</v>
      </c>
      <c r="H1279" s="12">
        <f t="shared" si="103"/>
        <v>46302</v>
      </c>
      <c r="I1279" s="9">
        <f t="shared" si="104"/>
        <v>4</v>
      </c>
      <c r="J1279" s="10">
        <f t="shared" si="105"/>
        <v>6</v>
      </c>
    </row>
    <row r="1280" spans="1:10" x14ac:dyDescent="0.2">
      <c r="A1280" s="1">
        <v>46302.406875000001</v>
      </c>
      <c r="B1280" t="s">
        <v>52</v>
      </c>
      <c r="C1280" t="s">
        <v>655</v>
      </c>
      <c r="D1280" t="s">
        <v>61</v>
      </c>
      <c r="E1280" t="s">
        <v>7</v>
      </c>
      <c r="F1280" t="s">
        <v>3</v>
      </c>
      <c r="G1280">
        <v>1</v>
      </c>
      <c r="H1280" s="12">
        <f t="shared" ref="H1280:H1343" si="106">INT(A1280)</f>
        <v>46302</v>
      </c>
      <c r="I1280" s="9">
        <f t="shared" ref="I1280:I1343" si="107">WEEKDAY(A1280)</f>
        <v>4</v>
      </c>
      <c r="J1280" s="10">
        <f t="shared" ref="J1280:J1343" si="108">HOUR(A1280)</f>
        <v>9</v>
      </c>
    </row>
    <row r="1281" spans="1:10" x14ac:dyDescent="0.2">
      <c r="A1281" s="1">
        <v>46302.414039351854</v>
      </c>
      <c r="B1281" t="s">
        <v>4</v>
      </c>
      <c r="C1281" t="s">
        <v>656</v>
      </c>
      <c r="D1281" t="s">
        <v>82</v>
      </c>
      <c r="E1281" t="s">
        <v>72</v>
      </c>
      <c r="F1281" t="s">
        <v>3</v>
      </c>
      <c r="G1281">
        <v>1</v>
      </c>
      <c r="H1281" s="12">
        <f t="shared" si="106"/>
        <v>46302</v>
      </c>
      <c r="I1281" s="9">
        <f t="shared" si="107"/>
        <v>4</v>
      </c>
      <c r="J1281" s="10">
        <f t="shared" si="108"/>
        <v>9</v>
      </c>
    </row>
    <row r="1282" spans="1:10" x14ac:dyDescent="0.2">
      <c r="A1282" s="1">
        <v>46302.414085648146</v>
      </c>
      <c r="B1282" t="s">
        <v>101</v>
      </c>
      <c r="C1282" t="s">
        <v>656</v>
      </c>
      <c r="D1282" t="s">
        <v>82</v>
      </c>
      <c r="E1282" t="s">
        <v>72</v>
      </c>
      <c r="F1282" t="s">
        <v>3</v>
      </c>
      <c r="G1282">
        <v>1</v>
      </c>
      <c r="H1282" s="12">
        <f t="shared" si="106"/>
        <v>46302</v>
      </c>
      <c r="I1282" s="9">
        <f t="shared" si="107"/>
        <v>4</v>
      </c>
      <c r="J1282" s="10">
        <f t="shared" si="108"/>
        <v>9</v>
      </c>
    </row>
    <row r="1283" spans="1:10" x14ac:dyDescent="0.2">
      <c r="A1283" s="1">
        <v>46302.418182870373</v>
      </c>
      <c r="B1283" t="s">
        <v>4</v>
      </c>
      <c r="C1283" t="s">
        <v>657</v>
      </c>
      <c r="D1283" t="s">
        <v>38</v>
      </c>
      <c r="E1283" t="s">
        <v>39</v>
      </c>
      <c r="F1283" t="s">
        <v>3</v>
      </c>
      <c r="G1283">
        <v>1</v>
      </c>
      <c r="H1283" s="12">
        <f t="shared" si="106"/>
        <v>46302</v>
      </c>
      <c r="I1283" s="9">
        <f t="shared" si="107"/>
        <v>4</v>
      </c>
      <c r="J1283" s="10">
        <f t="shared" si="108"/>
        <v>10</v>
      </c>
    </row>
    <row r="1284" spans="1:10" x14ac:dyDescent="0.2">
      <c r="A1284" s="1">
        <v>46302.418414351851</v>
      </c>
      <c r="B1284" t="s">
        <v>8</v>
      </c>
      <c r="C1284" t="s">
        <v>657</v>
      </c>
      <c r="D1284" t="s">
        <v>38</v>
      </c>
      <c r="E1284" t="s">
        <v>39</v>
      </c>
      <c r="F1284" t="s">
        <v>3</v>
      </c>
      <c r="G1284">
        <v>1</v>
      </c>
      <c r="H1284" s="12">
        <f t="shared" si="106"/>
        <v>46302</v>
      </c>
      <c r="I1284" s="9">
        <f t="shared" si="107"/>
        <v>4</v>
      </c>
      <c r="J1284" s="10">
        <f t="shared" si="108"/>
        <v>10</v>
      </c>
    </row>
    <row r="1285" spans="1:10" x14ac:dyDescent="0.2">
      <c r="A1285" s="1">
        <v>46302.449421296296</v>
      </c>
      <c r="B1285" t="s">
        <v>4</v>
      </c>
      <c r="C1285" t="s">
        <v>94</v>
      </c>
      <c r="D1285" t="s">
        <v>95</v>
      </c>
      <c r="E1285" t="s">
        <v>96</v>
      </c>
      <c r="F1285" t="s">
        <v>3</v>
      </c>
      <c r="G1285">
        <v>1</v>
      </c>
      <c r="H1285" s="12">
        <f t="shared" si="106"/>
        <v>46302</v>
      </c>
      <c r="I1285" s="9">
        <f t="shared" si="107"/>
        <v>4</v>
      </c>
      <c r="J1285" s="10">
        <f t="shared" si="108"/>
        <v>10</v>
      </c>
    </row>
    <row r="1286" spans="1:10" x14ac:dyDescent="0.2">
      <c r="A1286" s="1">
        <v>46302.449444444443</v>
      </c>
      <c r="B1286" t="s">
        <v>8</v>
      </c>
      <c r="C1286" t="s">
        <v>94</v>
      </c>
      <c r="D1286" t="s">
        <v>95</v>
      </c>
      <c r="E1286" t="s">
        <v>96</v>
      </c>
      <c r="F1286" t="s">
        <v>3</v>
      </c>
      <c r="G1286">
        <v>1</v>
      </c>
      <c r="H1286" s="12">
        <f t="shared" si="106"/>
        <v>46302</v>
      </c>
      <c r="I1286" s="9">
        <f t="shared" si="107"/>
        <v>4</v>
      </c>
      <c r="J1286" s="10">
        <f t="shared" si="108"/>
        <v>10</v>
      </c>
    </row>
    <row r="1287" spans="1:10" x14ac:dyDescent="0.2">
      <c r="A1287" s="1">
        <v>46302.472430555557</v>
      </c>
      <c r="B1287" t="s">
        <v>0</v>
      </c>
      <c r="C1287" t="s">
        <v>68</v>
      </c>
      <c r="D1287" t="s">
        <v>69</v>
      </c>
      <c r="E1287" t="s">
        <v>7</v>
      </c>
      <c r="F1287" t="s">
        <v>3</v>
      </c>
      <c r="G1287">
        <v>1</v>
      </c>
      <c r="H1287" s="12">
        <f t="shared" si="106"/>
        <v>46302</v>
      </c>
      <c r="I1287" s="9">
        <f t="shared" si="107"/>
        <v>4</v>
      </c>
      <c r="J1287" s="10">
        <f t="shared" si="108"/>
        <v>11</v>
      </c>
    </row>
    <row r="1288" spans="1:10" x14ac:dyDescent="0.2">
      <c r="A1288" s="1">
        <v>46302.47247685185</v>
      </c>
      <c r="B1288" t="s">
        <v>19</v>
      </c>
      <c r="C1288" t="s">
        <v>68</v>
      </c>
      <c r="D1288" t="s">
        <v>69</v>
      </c>
      <c r="E1288" t="s">
        <v>7</v>
      </c>
      <c r="F1288" t="s">
        <v>3</v>
      </c>
      <c r="G1288">
        <v>1</v>
      </c>
      <c r="H1288" s="12">
        <f t="shared" si="106"/>
        <v>46302</v>
      </c>
      <c r="I1288" s="9">
        <f t="shared" si="107"/>
        <v>4</v>
      </c>
      <c r="J1288" s="10">
        <f t="shared" si="108"/>
        <v>11</v>
      </c>
    </row>
    <row r="1289" spans="1:10" x14ac:dyDescent="0.2">
      <c r="A1289" s="1">
        <v>46302.533784722225</v>
      </c>
      <c r="B1289" t="s">
        <v>49</v>
      </c>
      <c r="C1289" t="s">
        <v>399</v>
      </c>
      <c r="D1289" t="s">
        <v>400</v>
      </c>
      <c r="E1289" t="s">
        <v>86</v>
      </c>
      <c r="F1289" t="s">
        <v>3</v>
      </c>
      <c r="G1289">
        <v>1</v>
      </c>
      <c r="H1289" s="12">
        <f t="shared" si="106"/>
        <v>46302</v>
      </c>
      <c r="I1289" s="9">
        <f t="shared" si="107"/>
        <v>4</v>
      </c>
      <c r="J1289" s="10">
        <f t="shared" si="108"/>
        <v>12</v>
      </c>
    </row>
    <row r="1290" spans="1:10" x14ac:dyDescent="0.2">
      <c r="A1290" s="1">
        <v>46302.534143518518</v>
      </c>
      <c r="B1290" t="s">
        <v>4</v>
      </c>
      <c r="C1290" t="s">
        <v>399</v>
      </c>
      <c r="D1290" t="s">
        <v>400</v>
      </c>
      <c r="E1290" t="s">
        <v>86</v>
      </c>
      <c r="F1290" t="s">
        <v>3</v>
      </c>
      <c r="G1290">
        <v>1</v>
      </c>
      <c r="H1290" s="12">
        <f t="shared" si="106"/>
        <v>46302</v>
      </c>
      <c r="I1290" s="9">
        <f t="shared" si="107"/>
        <v>4</v>
      </c>
      <c r="J1290" s="10">
        <f t="shared" si="108"/>
        <v>12</v>
      </c>
    </row>
    <row r="1291" spans="1:10" x14ac:dyDescent="0.2">
      <c r="A1291" s="1">
        <v>46302.55091435185</v>
      </c>
      <c r="B1291" t="s">
        <v>8</v>
      </c>
      <c r="C1291" t="s">
        <v>658</v>
      </c>
      <c r="D1291" t="s">
        <v>82</v>
      </c>
      <c r="E1291" t="s">
        <v>72</v>
      </c>
      <c r="F1291" t="s">
        <v>3</v>
      </c>
      <c r="G1291">
        <v>1</v>
      </c>
      <c r="H1291" s="12">
        <f t="shared" si="106"/>
        <v>46302</v>
      </c>
      <c r="I1291" s="9">
        <f t="shared" si="107"/>
        <v>4</v>
      </c>
      <c r="J1291" s="10">
        <f t="shared" si="108"/>
        <v>13</v>
      </c>
    </row>
    <row r="1292" spans="1:10" x14ac:dyDescent="0.2">
      <c r="A1292" s="1">
        <v>46302.580682870372</v>
      </c>
      <c r="B1292" t="s">
        <v>4</v>
      </c>
      <c r="C1292" t="s">
        <v>276</v>
      </c>
      <c r="D1292" t="s">
        <v>201</v>
      </c>
      <c r="E1292" t="s">
        <v>7</v>
      </c>
      <c r="F1292" t="s">
        <v>3</v>
      </c>
      <c r="G1292">
        <v>1</v>
      </c>
      <c r="H1292" s="12">
        <f t="shared" si="106"/>
        <v>46302</v>
      </c>
      <c r="I1292" s="9">
        <f t="shared" si="107"/>
        <v>4</v>
      </c>
      <c r="J1292" s="10">
        <f t="shared" si="108"/>
        <v>13</v>
      </c>
    </row>
    <row r="1293" spans="1:10" x14ac:dyDescent="0.2">
      <c r="A1293" s="1">
        <v>46302.593680555554</v>
      </c>
      <c r="B1293" t="s">
        <v>4</v>
      </c>
      <c r="C1293" t="s">
        <v>83</v>
      </c>
      <c r="D1293" t="s">
        <v>26</v>
      </c>
      <c r="E1293" t="s">
        <v>7</v>
      </c>
      <c r="F1293" t="s">
        <v>3</v>
      </c>
      <c r="G1293">
        <v>1</v>
      </c>
      <c r="H1293" s="12">
        <f t="shared" si="106"/>
        <v>46302</v>
      </c>
      <c r="I1293" s="9">
        <f t="shared" si="107"/>
        <v>4</v>
      </c>
      <c r="J1293" s="10">
        <f t="shared" si="108"/>
        <v>14</v>
      </c>
    </row>
    <row r="1294" spans="1:10" x14ac:dyDescent="0.2">
      <c r="A1294" s="1">
        <v>46302.610694444447</v>
      </c>
      <c r="B1294" t="s">
        <v>27</v>
      </c>
      <c r="C1294" t="s">
        <v>659</v>
      </c>
      <c r="D1294" t="s">
        <v>660</v>
      </c>
      <c r="E1294" t="s">
        <v>7</v>
      </c>
      <c r="F1294" t="s">
        <v>3</v>
      </c>
      <c r="G1294">
        <v>1</v>
      </c>
      <c r="H1294" s="12">
        <f t="shared" si="106"/>
        <v>46302</v>
      </c>
      <c r="I1294" s="9">
        <f t="shared" si="107"/>
        <v>4</v>
      </c>
      <c r="J1294" s="10">
        <f t="shared" si="108"/>
        <v>14</v>
      </c>
    </row>
    <row r="1295" spans="1:10" x14ac:dyDescent="0.2">
      <c r="A1295" s="1">
        <v>46302.616875</v>
      </c>
      <c r="B1295" t="s">
        <v>8</v>
      </c>
      <c r="C1295" t="s">
        <v>123</v>
      </c>
      <c r="D1295" t="s">
        <v>6</v>
      </c>
      <c r="E1295" t="s">
        <v>7</v>
      </c>
      <c r="F1295" t="s">
        <v>3</v>
      </c>
      <c r="G1295">
        <v>1</v>
      </c>
      <c r="H1295" s="12">
        <f t="shared" si="106"/>
        <v>46302</v>
      </c>
      <c r="I1295" s="9">
        <f t="shared" si="107"/>
        <v>4</v>
      </c>
      <c r="J1295" s="10">
        <f t="shared" si="108"/>
        <v>14</v>
      </c>
    </row>
    <row r="1296" spans="1:10" x14ac:dyDescent="0.2">
      <c r="A1296" s="1">
        <v>46302.619988425926</v>
      </c>
      <c r="B1296" t="s">
        <v>101</v>
      </c>
      <c r="C1296" t="s">
        <v>161</v>
      </c>
      <c r="D1296" t="s">
        <v>61</v>
      </c>
      <c r="E1296" t="s">
        <v>7</v>
      </c>
      <c r="F1296" t="s">
        <v>3</v>
      </c>
      <c r="G1296">
        <v>1</v>
      </c>
      <c r="H1296" s="12">
        <f t="shared" si="106"/>
        <v>46302</v>
      </c>
      <c r="I1296" s="9">
        <f t="shared" si="107"/>
        <v>4</v>
      </c>
      <c r="J1296" s="10">
        <f t="shared" si="108"/>
        <v>14</v>
      </c>
    </row>
    <row r="1297" spans="1:10" x14ac:dyDescent="0.2">
      <c r="A1297" s="1">
        <v>46302.622696759259</v>
      </c>
      <c r="B1297" t="s">
        <v>4</v>
      </c>
      <c r="C1297" t="s">
        <v>450</v>
      </c>
      <c r="D1297" t="s">
        <v>88</v>
      </c>
      <c r="E1297" t="s">
        <v>39</v>
      </c>
      <c r="F1297" t="s">
        <v>3</v>
      </c>
      <c r="G1297">
        <v>1</v>
      </c>
      <c r="H1297" s="12">
        <f t="shared" si="106"/>
        <v>46302</v>
      </c>
      <c r="I1297" s="9">
        <f t="shared" si="107"/>
        <v>4</v>
      </c>
      <c r="J1297" s="10">
        <f t="shared" si="108"/>
        <v>14</v>
      </c>
    </row>
    <row r="1298" spans="1:10" x14ac:dyDescent="0.2">
      <c r="A1298" s="1">
        <v>46302.622708333336</v>
      </c>
      <c r="B1298" t="s">
        <v>70</v>
      </c>
      <c r="C1298" t="s">
        <v>350</v>
      </c>
      <c r="D1298" t="s">
        <v>6</v>
      </c>
      <c r="E1298" t="s">
        <v>7</v>
      </c>
      <c r="F1298" t="s">
        <v>3</v>
      </c>
      <c r="G1298">
        <v>1</v>
      </c>
      <c r="H1298" s="12">
        <f t="shared" si="106"/>
        <v>46302</v>
      </c>
      <c r="I1298" s="9">
        <f t="shared" si="107"/>
        <v>4</v>
      </c>
      <c r="J1298" s="10">
        <f t="shared" si="108"/>
        <v>14</v>
      </c>
    </row>
    <row r="1299" spans="1:10" x14ac:dyDescent="0.2">
      <c r="A1299" s="1">
        <v>46302.623715277776</v>
      </c>
      <c r="B1299" t="s">
        <v>4</v>
      </c>
      <c r="C1299" t="s">
        <v>434</v>
      </c>
      <c r="D1299" t="s">
        <v>88</v>
      </c>
      <c r="E1299" t="s">
        <v>39</v>
      </c>
      <c r="F1299" t="s">
        <v>3</v>
      </c>
      <c r="G1299">
        <v>1</v>
      </c>
      <c r="H1299" s="12">
        <f t="shared" si="106"/>
        <v>46302</v>
      </c>
      <c r="I1299" s="9">
        <f t="shared" si="107"/>
        <v>4</v>
      </c>
      <c r="J1299" s="10">
        <f t="shared" si="108"/>
        <v>14</v>
      </c>
    </row>
    <row r="1300" spans="1:10" x14ac:dyDescent="0.2">
      <c r="A1300" s="1">
        <v>46302.638402777775</v>
      </c>
      <c r="B1300" t="s">
        <v>19</v>
      </c>
      <c r="C1300" t="s">
        <v>661</v>
      </c>
      <c r="D1300" t="s">
        <v>662</v>
      </c>
      <c r="E1300">
        <v>10</v>
      </c>
      <c r="F1300" t="s">
        <v>663</v>
      </c>
      <c r="G1300">
        <v>1</v>
      </c>
      <c r="H1300" s="12">
        <f t="shared" si="106"/>
        <v>46302</v>
      </c>
      <c r="I1300" s="9">
        <f t="shared" si="107"/>
        <v>4</v>
      </c>
      <c r="J1300" s="10">
        <f t="shared" si="108"/>
        <v>15</v>
      </c>
    </row>
    <row r="1301" spans="1:10" x14ac:dyDescent="0.2">
      <c r="A1301" s="1">
        <v>46302.665625000001</v>
      </c>
      <c r="B1301" t="s">
        <v>4</v>
      </c>
      <c r="C1301" t="s">
        <v>79</v>
      </c>
      <c r="D1301" t="s">
        <v>26</v>
      </c>
      <c r="E1301" t="s">
        <v>7</v>
      </c>
      <c r="F1301" t="s">
        <v>3</v>
      </c>
      <c r="G1301">
        <v>1</v>
      </c>
      <c r="H1301" s="12">
        <f t="shared" si="106"/>
        <v>46302</v>
      </c>
      <c r="I1301" s="9">
        <f t="shared" si="107"/>
        <v>4</v>
      </c>
      <c r="J1301" s="10">
        <f t="shared" si="108"/>
        <v>15</v>
      </c>
    </row>
    <row r="1302" spans="1:10" x14ac:dyDescent="0.2">
      <c r="A1302" s="1">
        <v>46302.668935185182</v>
      </c>
      <c r="B1302" t="s">
        <v>420</v>
      </c>
      <c r="C1302" t="s">
        <v>79</v>
      </c>
      <c r="D1302" t="s">
        <v>26</v>
      </c>
      <c r="E1302" t="s">
        <v>7</v>
      </c>
      <c r="F1302" t="s">
        <v>3</v>
      </c>
      <c r="G1302">
        <v>1</v>
      </c>
      <c r="H1302" s="12">
        <f t="shared" si="106"/>
        <v>46302</v>
      </c>
      <c r="I1302" s="9">
        <f t="shared" si="107"/>
        <v>4</v>
      </c>
      <c r="J1302" s="10">
        <f t="shared" si="108"/>
        <v>16</v>
      </c>
    </row>
    <row r="1303" spans="1:10" x14ac:dyDescent="0.2">
      <c r="A1303" s="1">
        <v>46302.669004629628</v>
      </c>
      <c r="B1303" t="s">
        <v>27</v>
      </c>
      <c r="C1303" t="s">
        <v>79</v>
      </c>
      <c r="D1303" t="s">
        <v>26</v>
      </c>
      <c r="E1303" t="s">
        <v>7</v>
      </c>
      <c r="F1303" t="s">
        <v>3</v>
      </c>
      <c r="G1303">
        <v>1</v>
      </c>
      <c r="H1303" s="12">
        <f t="shared" si="106"/>
        <v>46302</v>
      </c>
      <c r="I1303" s="9">
        <f t="shared" si="107"/>
        <v>4</v>
      </c>
      <c r="J1303" s="10">
        <f t="shared" si="108"/>
        <v>16</v>
      </c>
    </row>
    <row r="1304" spans="1:10" x14ac:dyDescent="0.2">
      <c r="A1304" s="1">
        <v>46302.669710648152</v>
      </c>
      <c r="B1304" t="s">
        <v>57</v>
      </c>
      <c r="C1304" t="s">
        <v>664</v>
      </c>
      <c r="D1304" t="s">
        <v>249</v>
      </c>
      <c r="E1304" t="s">
        <v>7</v>
      </c>
      <c r="F1304" t="s">
        <v>3</v>
      </c>
      <c r="G1304">
        <v>1</v>
      </c>
      <c r="H1304" s="12">
        <f t="shared" si="106"/>
        <v>46302</v>
      </c>
      <c r="I1304" s="9">
        <f t="shared" si="107"/>
        <v>4</v>
      </c>
      <c r="J1304" s="10">
        <f t="shared" si="108"/>
        <v>16</v>
      </c>
    </row>
    <row r="1305" spans="1:10" x14ac:dyDescent="0.2">
      <c r="A1305" s="1">
        <v>46302.670312499999</v>
      </c>
      <c r="B1305" t="s">
        <v>56</v>
      </c>
      <c r="C1305" t="s">
        <v>664</v>
      </c>
      <c r="D1305" t="s">
        <v>249</v>
      </c>
      <c r="E1305" t="s">
        <v>7</v>
      </c>
      <c r="F1305" t="s">
        <v>3</v>
      </c>
      <c r="G1305">
        <v>1</v>
      </c>
      <c r="H1305" s="12">
        <f t="shared" si="106"/>
        <v>46302</v>
      </c>
      <c r="I1305" s="9">
        <f t="shared" si="107"/>
        <v>4</v>
      </c>
      <c r="J1305" s="10">
        <f t="shared" si="108"/>
        <v>16</v>
      </c>
    </row>
    <row r="1306" spans="1:10" x14ac:dyDescent="0.2">
      <c r="A1306" s="1">
        <v>46302.670405092591</v>
      </c>
      <c r="B1306" t="s">
        <v>14</v>
      </c>
      <c r="C1306" t="s">
        <v>79</v>
      </c>
      <c r="D1306" t="s">
        <v>26</v>
      </c>
      <c r="E1306" t="s">
        <v>7</v>
      </c>
      <c r="F1306" t="s">
        <v>3</v>
      </c>
      <c r="G1306">
        <v>1</v>
      </c>
      <c r="H1306" s="12">
        <f t="shared" si="106"/>
        <v>46302</v>
      </c>
      <c r="I1306" s="9">
        <f t="shared" si="107"/>
        <v>4</v>
      </c>
      <c r="J1306" s="10">
        <f t="shared" si="108"/>
        <v>16</v>
      </c>
    </row>
    <row r="1307" spans="1:10" x14ac:dyDescent="0.2">
      <c r="A1307" s="1">
        <v>46302.673935185187</v>
      </c>
      <c r="B1307" t="s">
        <v>8</v>
      </c>
      <c r="C1307" t="s">
        <v>665</v>
      </c>
      <c r="D1307" t="s">
        <v>6</v>
      </c>
      <c r="E1307" t="s">
        <v>7</v>
      </c>
      <c r="F1307" t="s">
        <v>3</v>
      </c>
      <c r="G1307">
        <v>1</v>
      </c>
      <c r="H1307" s="12">
        <f t="shared" si="106"/>
        <v>46302</v>
      </c>
      <c r="I1307" s="9">
        <f t="shared" si="107"/>
        <v>4</v>
      </c>
      <c r="J1307" s="10">
        <f t="shared" si="108"/>
        <v>16</v>
      </c>
    </row>
    <row r="1308" spans="1:10" x14ac:dyDescent="0.2">
      <c r="A1308" s="1">
        <v>46302.674791666665</v>
      </c>
      <c r="B1308" t="s">
        <v>75</v>
      </c>
      <c r="C1308" t="s">
        <v>665</v>
      </c>
      <c r="D1308" t="s">
        <v>6</v>
      </c>
      <c r="E1308" t="s">
        <v>7</v>
      </c>
      <c r="F1308" t="s">
        <v>3</v>
      </c>
      <c r="G1308">
        <v>1</v>
      </c>
      <c r="H1308" s="12">
        <f t="shared" si="106"/>
        <v>46302</v>
      </c>
      <c r="I1308" s="9">
        <f t="shared" si="107"/>
        <v>4</v>
      </c>
      <c r="J1308" s="10">
        <f t="shared" si="108"/>
        <v>16</v>
      </c>
    </row>
    <row r="1309" spans="1:10" x14ac:dyDescent="0.2">
      <c r="A1309" s="1">
        <v>46302.755902777775</v>
      </c>
      <c r="B1309" t="s">
        <v>11</v>
      </c>
      <c r="C1309" t="s">
        <v>152</v>
      </c>
      <c r="D1309" t="s">
        <v>26</v>
      </c>
      <c r="E1309" t="s">
        <v>7</v>
      </c>
      <c r="F1309" t="s">
        <v>3</v>
      </c>
      <c r="G1309">
        <v>1</v>
      </c>
      <c r="H1309" s="12">
        <f t="shared" si="106"/>
        <v>46302</v>
      </c>
      <c r="I1309" s="9">
        <f t="shared" si="107"/>
        <v>4</v>
      </c>
      <c r="J1309" s="10">
        <f t="shared" si="108"/>
        <v>18</v>
      </c>
    </row>
    <row r="1310" spans="1:10" x14ac:dyDescent="0.2">
      <c r="A1310" s="1">
        <v>46302.756886574076</v>
      </c>
      <c r="B1310" t="s">
        <v>8</v>
      </c>
      <c r="C1310" t="s">
        <v>152</v>
      </c>
      <c r="D1310" t="s">
        <v>26</v>
      </c>
      <c r="E1310" t="s">
        <v>7</v>
      </c>
      <c r="F1310" t="s">
        <v>3</v>
      </c>
      <c r="G1310">
        <v>1</v>
      </c>
      <c r="H1310" s="12">
        <f t="shared" si="106"/>
        <v>46302</v>
      </c>
      <c r="I1310" s="9">
        <f t="shared" si="107"/>
        <v>4</v>
      </c>
      <c r="J1310" s="10">
        <f t="shared" si="108"/>
        <v>18</v>
      </c>
    </row>
    <row r="1311" spans="1:10" x14ac:dyDescent="0.2">
      <c r="A1311" s="1">
        <v>46302.773206018515</v>
      </c>
      <c r="B1311" t="s">
        <v>4</v>
      </c>
      <c r="C1311" t="s">
        <v>527</v>
      </c>
      <c r="D1311" t="s">
        <v>26</v>
      </c>
      <c r="E1311" t="s">
        <v>7</v>
      </c>
      <c r="F1311" t="s">
        <v>3</v>
      </c>
      <c r="G1311">
        <v>1</v>
      </c>
      <c r="H1311" s="12">
        <f t="shared" si="106"/>
        <v>46302</v>
      </c>
      <c r="I1311" s="9">
        <f t="shared" si="107"/>
        <v>4</v>
      </c>
      <c r="J1311" s="10">
        <f t="shared" si="108"/>
        <v>18</v>
      </c>
    </row>
    <row r="1312" spans="1:10" x14ac:dyDescent="0.2">
      <c r="A1312" s="1">
        <v>46302.783738425926</v>
      </c>
      <c r="B1312" t="s">
        <v>0</v>
      </c>
      <c r="C1312" t="s">
        <v>666</v>
      </c>
      <c r="D1312" t="s">
        <v>186</v>
      </c>
      <c r="E1312" t="s">
        <v>72</v>
      </c>
      <c r="F1312" t="s">
        <v>3</v>
      </c>
      <c r="G1312">
        <v>1</v>
      </c>
      <c r="H1312" s="12">
        <f t="shared" si="106"/>
        <v>46302</v>
      </c>
      <c r="I1312" s="9">
        <f t="shared" si="107"/>
        <v>4</v>
      </c>
      <c r="J1312" s="10">
        <f t="shared" si="108"/>
        <v>18</v>
      </c>
    </row>
    <row r="1313" spans="1:10" x14ac:dyDescent="0.2">
      <c r="A1313" s="1">
        <v>46302.783784722225</v>
      </c>
      <c r="B1313" t="s">
        <v>51</v>
      </c>
      <c r="C1313" t="s">
        <v>666</v>
      </c>
      <c r="D1313" t="s">
        <v>186</v>
      </c>
      <c r="E1313" t="s">
        <v>72</v>
      </c>
      <c r="F1313" t="s">
        <v>3</v>
      </c>
      <c r="G1313">
        <v>1</v>
      </c>
      <c r="H1313" s="12">
        <f t="shared" si="106"/>
        <v>46302</v>
      </c>
      <c r="I1313" s="9">
        <f t="shared" si="107"/>
        <v>4</v>
      </c>
      <c r="J1313" s="10">
        <f t="shared" si="108"/>
        <v>18</v>
      </c>
    </row>
    <row r="1314" spans="1:10" x14ac:dyDescent="0.2">
      <c r="A1314" s="1">
        <v>46302.784050925926</v>
      </c>
      <c r="B1314" t="s">
        <v>12</v>
      </c>
      <c r="C1314" t="s">
        <v>666</v>
      </c>
      <c r="D1314" t="s">
        <v>186</v>
      </c>
      <c r="E1314" t="s">
        <v>72</v>
      </c>
      <c r="F1314" t="s">
        <v>3</v>
      </c>
      <c r="G1314">
        <v>1</v>
      </c>
      <c r="H1314" s="12">
        <f t="shared" si="106"/>
        <v>46302</v>
      </c>
      <c r="I1314" s="9">
        <f t="shared" si="107"/>
        <v>4</v>
      </c>
      <c r="J1314" s="10">
        <f t="shared" si="108"/>
        <v>18</v>
      </c>
    </row>
    <row r="1315" spans="1:10" x14ac:dyDescent="0.2">
      <c r="A1315" s="1">
        <v>46302.785011574073</v>
      </c>
      <c r="B1315" t="s">
        <v>0</v>
      </c>
      <c r="C1315" t="s">
        <v>667</v>
      </c>
      <c r="D1315" t="s">
        <v>63</v>
      </c>
      <c r="E1315" t="s">
        <v>2</v>
      </c>
      <c r="F1315" t="s">
        <v>3</v>
      </c>
      <c r="G1315">
        <v>1</v>
      </c>
      <c r="H1315" s="12">
        <f t="shared" si="106"/>
        <v>46302</v>
      </c>
      <c r="I1315" s="9">
        <f t="shared" si="107"/>
        <v>4</v>
      </c>
      <c r="J1315" s="10">
        <f t="shared" si="108"/>
        <v>18</v>
      </c>
    </row>
    <row r="1316" spans="1:10" x14ac:dyDescent="0.2">
      <c r="A1316" s="1">
        <v>46302.814745370371</v>
      </c>
      <c r="B1316" t="s">
        <v>4</v>
      </c>
      <c r="C1316" t="s">
        <v>668</v>
      </c>
      <c r="D1316" t="s">
        <v>85</v>
      </c>
      <c r="E1316" t="s">
        <v>86</v>
      </c>
      <c r="F1316" t="s">
        <v>3</v>
      </c>
      <c r="G1316">
        <v>1</v>
      </c>
      <c r="H1316" s="12">
        <f t="shared" si="106"/>
        <v>46302</v>
      </c>
      <c r="I1316" s="9">
        <f t="shared" si="107"/>
        <v>4</v>
      </c>
      <c r="J1316" s="10">
        <f t="shared" si="108"/>
        <v>19</v>
      </c>
    </row>
    <row r="1317" spans="1:10" x14ac:dyDescent="0.2">
      <c r="A1317" s="1">
        <v>46302.815081018518</v>
      </c>
      <c r="B1317" t="s">
        <v>0</v>
      </c>
      <c r="C1317" t="s">
        <v>668</v>
      </c>
      <c r="D1317" t="s">
        <v>85</v>
      </c>
      <c r="E1317" t="s">
        <v>86</v>
      </c>
      <c r="F1317" t="s">
        <v>3</v>
      </c>
      <c r="G1317">
        <v>1</v>
      </c>
      <c r="H1317" s="12">
        <f t="shared" si="106"/>
        <v>46302</v>
      </c>
      <c r="I1317" s="9">
        <f t="shared" si="107"/>
        <v>4</v>
      </c>
      <c r="J1317" s="10">
        <f t="shared" si="108"/>
        <v>19</v>
      </c>
    </row>
    <row r="1318" spans="1:10" x14ac:dyDescent="0.2">
      <c r="A1318" s="1">
        <v>46302.815092592595</v>
      </c>
      <c r="B1318" t="s">
        <v>101</v>
      </c>
      <c r="C1318" t="s">
        <v>668</v>
      </c>
      <c r="D1318" t="s">
        <v>85</v>
      </c>
      <c r="E1318" t="s">
        <v>86</v>
      </c>
      <c r="F1318" t="s">
        <v>3</v>
      </c>
      <c r="G1318">
        <v>1</v>
      </c>
      <c r="H1318" s="12">
        <f t="shared" si="106"/>
        <v>46302</v>
      </c>
      <c r="I1318" s="9">
        <f t="shared" si="107"/>
        <v>4</v>
      </c>
      <c r="J1318" s="10">
        <f t="shared" si="108"/>
        <v>19</v>
      </c>
    </row>
    <row r="1319" spans="1:10" x14ac:dyDescent="0.2">
      <c r="A1319" s="1">
        <v>46302.815104166664</v>
      </c>
      <c r="B1319" t="s">
        <v>19</v>
      </c>
      <c r="C1319" t="s">
        <v>668</v>
      </c>
      <c r="D1319" t="s">
        <v>85</v>
      </c>
      <c r="E1319" t="s">
        <v>86</v>
      </c>
      <c r="F1319" t="s">
        <v>3</v>
      </c>
      <c r="G1319">
        <v>1</v>
      </c>
      <c r="H1319" s="12">
        <f t="shared" si="106"/>
        <v>46302</v>
      </c>
      <c r="I1319" s="9">
        <f t="shared" si="107"/>
        <v>4</v>
      </c>
      <c r="J1319" s="10">
        <f t="shared" si="108"/>
        <v>19</v>
      </c>
    </row>
    <row r="1320" spans="1:10" x14ac:dyDescent="0.2">
      <c r="A1320" s="1">
        <v>46302.815104166664</v>
      </c>
      <c r="B1320" t="s">
        <v>56</v>
      </c>
      <c r="C1320" t="s">
        <v>668</v>
      </c>
      <c r="D1320" t="s">
        <v>85</v>
      </c>
      <c r="E1320" t="s">
        <v>86</v>
      </c>
      <c r="F1320" t="s">
        <v>3</v>
      </c>
      <c r="G1320">
        <v>1</v>
      </c>
      <c r="H1320" s="12">
        <f t="shared" si="106"/>
        <v>46302</v>
      </c>
      <c r="I1320" s="9">
        <f t="shared" si="107"/>
        <v>4</v>
      </c>
      <c r="J1320" s="10">
        <f t="shared" si="108"/>
        <v>19</v>
      </c>
    </row>
    <row r="1321" spans="1:10" x14ac:dyDescent="0.2">
      <c r="A1321" s="1">
        <v>46302.815115740741</v>
      </c>
      <c r="B1321" t="s">
        <v>48</v>
      </c>
      <c r="C1321" t="s">
        <v>668</v>
      </c>
      <c r="D1321" t="s">
        <v>85</v>
      </c>
      <c r="E1321" t="s">
        <v>86</v>
      </c>
      <c r="F1321" t="s">
        <v>3</v>
      </c>
      <c r="G1321">
        <v>1</v>
      </c>
      <c r="H1321" s="12">
        <f t="shared" si="106"/>
        <v>46302</v>
      </c>
      <c r="I1321" s="9">
        <f t="shared" si="107"/>
        <v>4</v>
      </c>
      <c r="J1321" s="10">
        <f t="shared" si="108"/>
        <v>19</v>
      </c>
    </row>
    <row r="1322" spans="1:10" x14ac:dyDescent="0.2">
      <c r="A1322" s="1">
        <v>46302.815127314818</v>
      </c>
      <c r="B1322" t="s">
        <v>12</v>
      </c>
      <c r="C1322" t="s">
        <v>668</v>
      </c>
      <c r="D1322" t="s">
        <v>85</v>
      </c>
      <c r="E1322" t="s">
        <v>86</v>
      </c>
      <c r="F1322" t="s">
        <v>3</v>
      </c>
      <c r="G1322">
        <v>1</v>
      </c>
      <c r="H1322" s="12">
        <f t="shared" si="106"/>
        <v>46302</v>
      </c>
      <c r="I1322" s="9">
        <f t="shared" si="107"/>
        <v>4</v>
      </c>
      <c r="J1322" s="10">
        <f t="shared" si="108"/>
        <v>19</v>
      </c>
    </row>
    <row r="1323" spans="1:10" x14ac:dyDescent="0.2">
      <c r="A1323" s="1">
        <v>46302.815138888887</v>
      </c>
      <c r="B1323" t="s">
        <v>51</v>
      </c>
      <c r="C1323" t="s">
        <v>668</v>
      </c>
      <c r="D1323" t="s">
        <v>85</v>
      </c>
      <c r="E1323" t="s">
        <v>86</v>
      </c>
      <c r="F1323" t="s">
        <v>3</v>
      </c>
      <c r="G1323">
        <v>1</v>
      </c>
      <c r="H1323" s="12">
        <f t="shared" si="106"/>
        <v>46302</v>
      </c>
      <c r="I1323" s="9">
        <f t="shared" si="107"/>
        <v>4</v>
      </c>
      <c r="J1323" s="10">
        <f t="shared" si="108"/>
        <v>19</v>
      </c>
    </row>
    <row r="1324" spans="1:10" x14ac:dyDescent="0.2">
      <c r="A1324" s="1">
        <v>46302.815150462964</v>
      </c>
      <c r="B1324" t="s">
        <v>74</v>
      </c>
      <c r="C1324" t="s">
        <v>668</v>
      </c>
      <c r="D1324" t="s">
        <v>85</v>
      </c>
      <c r="E1324" t="s">
        <v>86</v>
      </c>
      <c r="F1324" t="s">
        <v>3</v>
      </c>
      <c r="G1324">
        <v>1</v>
      </c>
      <c r="H1324" s="12">
        <f t="shared" si="106"/>
        <v>46302</v>
      </c>
      <c r="I1324" s="9">
        <f t="shared" si="107"/>
        <v>4</v>
      </c>
      <c r="J1324" s="10">
        <f t="shared" si="108"/>
        <v>19</v>
      </c>
    </row>
    <row r="1325" spans="1:10" x14ac:dyDescent="0.2">
      <c r="A1325" s="1">
        <v>46302.815162037034</v>
      </c>
      <c r="B1325" t="s">
        <v>53</v>
      </c>
      <c r="C1325" t="s">
        <v>668</v>
      </c>
      <c r="D1325" t="s">
        <v>85</v>
      </c>
      <c r="E1325" t="s">
        <v>86</v>
      </c>
      <c r="F1325" t="s">
        <v>3</v>
      </c>
      <c r="G1325">
        <v>1</v>
      </c>
      <c r="H1325" s="12">
        <f t="shared" si="106"/>
        <v>46302</v>
      </c>
      <c r="I1325" s="9">
        <f t="shared" si="107"/>
        <v>4</v>
      </c>
      <c r="J1325" s="10">
        <f t="shared" si="108"/>
        <v>19</v>
      </c>
    </row>
    <row r="1326" spans="1:10" x14ac:dyDescent="0.2">
      <c r="A1326" s="1">
        <v>46302.825555555559</v>
      </c>
      <c r="B1326" t="s">
        <v>282</v>
      </c>
      <c r="C1326" t="s">
        <v>495</v>
      </c>
      <c r="D1326" t="s">
        <v>63</v>
      </c>
      <c r="E1326" t="s">
        <v>2</v>
      </c>
      <c r="F1326" t="s">
        <v>3</v>
      </c>
      <c r="G1326">
        <v>1</v>
      </c>
      <c r="H1326" s="12">
        <f t="shared" si="106"/>
        <v>46302</v>
      </c>
      <c r="I1326" s="9">
        <f t="shared" si="107"/>
        <v>4</v>
      </c>
      <c r="J1326" s="10">
        <f t="shared" si="108"/>
        <v>19</v>
      </c>
    </row>
    <row r="1327" spans="1:10" x14ac:dyDescent="0.2">
      <c r="A1327" s="1">
        <v>46302.829201388886</v>
      </c>
      <c r="B1327" t="s">
        <v>13</v>
      </c>
      <c r="C1327" t="s">
        <v>669</v>
      </c>
      <c r="D1327" t="s">
        <v>670</v>
      </c>
      <c r="E1327" t="s">
        <v>7</v>
      </c>
      <c r="F1327" t="s">
        <v>3</v>
      </c>
      <c r="G1327">
        <v>1</v>
      </c>
      <c r="H1327" s="12">
        <f t="shared" si="106"/>
        <v>46302</v>
      </c>
      <c r="I1327" s="9">
        <f t="shared" si="107"/>
        <v>4</v>
      </c>
      <c r="J1327" s="10">
        <f t="shared" si="108"/>
        <v>19</v>
      </c>
    </row>
    <row r="1328" spans="1:10" x14ac:dyDescent="0.2">
      <c r="A1328" s="1">
        <v>46302.853414351855</v>
      </c>
      <c r="B1328" t="s">
        <v>219</v>
      </c>
      <c r="C1328" t="s">
        <v>251</v>
      </c>
      <c r="D1328" t="s">
        <v>82</v>
      </c>
      <c r="E1328" t="s">
        <v>72</v>
      </c>
      <c r="F1328" t="s">
        <v>3</v>
      </c>
      <c r="G1328">
        <v>1</v>
      </c>
      <c r="H1328" s="12">
        <f t="shared" si="106"/>
        <v>46302</v>
      </c>
      <c r="I1328" s="9">
        <f t="shared" si="107"/>
        <v>4</v>
      </c>
      <c r="J1328" s="10">
        <f t="shared" si="108"/>
        <v>20</v>
      </c>
    </row>
    <row r="1329" spans="1:10" x14ac:dyDescent="0.2">
      <c r="A1329" s="1">
        <v>46302.85864583333</v>
      </c>
      <c r="B1329" t="s">
        <v>48</v>
      </c>
      <c r="C1329" t="s">
        <v>286</v>
      </c>
      <c r="D1329" t="s">
        <v>63</v>
      </c>
      <c r="E1329" t="s">
        <v>2</v>
      </c>
      <c r="F1329" t="s">
        <v>3</v>
      </c>
      <c r="G1329">
        <v>1</v>
      </c>
      <c r="H1329" s="12">
        <f t="shared" si="106"/>
        <v>46302</v>
      </c>
      <c r="I1329" s="9">
        <f t="shared" si="107"/>
        <v>4</v>
      </c>
      <c r="J1329" s="10">
        <f t="shared" si="108"/>
        <v>20</v>
      </c>
    </row>
    <row r="1330" spans="1:10" x14ac:dyDescent="0.2">
      <c r="A1330" s="1">
        <v>46302.858807870369</v>
      </c>
      <c r="B1330" t="s">
        <v>4</v>
      </c>
      <c r="C1330" t="s">
        <v>145</v>
      </c>
      <c r="D1330" t="s">
        <v>61</v>
      </c>
      <c r="E1330" t="s">
        <v>7</v>
      </c>
      <c r="F1330" t="s">
        <v>3</v>
      </c>
      <c r="G1330">
        <v>1</v>
      </c>
      <c r="H1330" s="12">
        <f t="shared" si="106"/>
        <v>46302</v>
      </c>
      <c r="I1330" s="9">
        <f t="shared" si="107"/>
        <v>4</v>
      </c>
      <c r="J1330" s="10">
        <f t="shared" si="108"/>
        <v>20</v>
      </c>
    </row>
    <row r="1331" spans="1:10" x14ac:dyDescent="0.2">
      <c r="A1331" s="1">
        <v>46302.858900462961</v>
      </c>
      <c r="B1331" t="s">
        <v>11</v>
      </c>
      <c r="C1331" t="s">
        <v>145</v>
      </c>
      <c r="D1331" t="s">
        <v>61</v>
      </c>
      <c r="E1331" t="s">
        <v>7</v>
      </c>
      <c r="F1331" t="s">
        <v>3</v>
      </c>
      <c r="G1331">
        <v>1</v>
      </c>
      <c r="H1331" s="12">
        <f t="shared" si="106"/>
        <v>46302</v>
      </c>
      <c r="I1331" s="9">
        <f t="shared" si="107"/>
        <v>4</v>
      </c>
      <c r="J1331" s="10">
        <f t="shared" si="108"/>
        <v>20</v>
      </c>
    </row>
    <row r="1332" spans="1:10" x14ac:dyDescent="0.2">
      <c r="A1332" s="1">
        <v>46302.859884259262</v>
      </c>
      <c r="B1332" t="s">
        <v>8</v>
      </c>
      <c r="C1332" t="s">
        <v>145</v>
      </c>
      <c r="D1332" t="s">
        <v>61</v>
      </c>
      <c r="E1332" t="s">
        <v>7</v>
      </c>
      <c r="F1332" t="s">
        <v>3</v>
      </c>
      <c r="G1332">
        <v>1</v>
      </c>
      <c r="H1332" s="12">
        <f t="shared" si="106"/>
        <v>46302</v>
      </c>
      <c r="I1332" s="9">
        <f t="shared" si="107"/>
        <v>4</v>
      </c>
      <c r="J1332" s="10">
        <f t="shared" si="108"/>
        <v>20</v>
      </c>
    </row>
    <row r="1333" spans="1:10" x14ac:dyDescent="0.2">
      <c r="A1333" s="1">
        <v>46302.864363425928</v>
      </c>
      <c r="B1333" t="s">
        <v>4</v>
      </c>
      <c r="C1333" t="s">
        <v>163</v>
      </c>
      <c r="D1333" t="s">
        <v>61</v>
      </c>
      <c r="E1333" t="s">
        <v>7</v>
      </c>
      <c r="F1333" t="s">
        <v>3</v>
      </c>
      <c r="G1333">
        <v>1</v>
      </c>
      <c r="H1333" s="12">
        <f t="shared" si="106"/>
        <v>46302</v>
      </c>
      <c r="I1333" s="9">
        <f t="shared" si="107"/>
        <v>4</v>
      </c>
      <c r="J1333" s="10">
        <f t="shared" si="108"/>
        <v>20</v>
      </c>
    </row>
    <row r="1334" spans="1:10" x14ac:dyDescent="0.2">
      <c r="A1334" s="1">
        <v>46302.887083333335</v>
      </c>
      <c r="B1334" t="s">
        <v>4</v>
      </c>
      <c r="C1334" t="s">
        <v>244</v>
      </c>
      <c r="D1334" t="s">
        <v>61</v>
      </c>
      <c r="E1334" t="s">
        <v>7</v>
      </c>
      <c r="F1334" t="s">
        <v>3</v>
      </c>
      <c r="G1334">
        <v>1</v>
      </c>
      <c r="H1334" s="12">
        <f t="shared" si="106"/>
        <v>46302</v>
      </c>
      <c r="I1334" s="9">
        <f t="shared" si="107"/>
        <v>4</v>
      </c>
      <c r="J1334" s="10">
        <f t="shared" si="108"/>
        <v>21</v>
      </c>
    </row>
    <row r="1335" spans="1:10" x14ac:dyDescent="0.2">
      <c r="A1335" s="1">
        <v>46302.887106481481</v>
      </c>
      <c r="B1335" t="s">
        <v>8</v>
      </c>
      <c r="C1335" t="s">
        <v>244</v>
      </c>
      <c r="D1335" t="s">
        <v>61</v>
      </c>
      <c r="E1335" t="s">
        <v>7</v>
      </c>
      <c r="F1335" t="s">
        <v>3</v>
      </c>
      <c r="G1335">
        <v>1</v>
      </c>
      <c r="H1335" s="12">
        <f t="shared" si="106"/>
        <v>46302</v>
      </c>
      <c r="I1335" s="9">
        <f t="shared" si="107"/>
        <v>4</v>
      </c>
      <c r="J1335" s="10">
        <f t="shared" si="108"/>
        <v>21</v>
      </c>
    </row>
    <row r="1336" spans="1:10" x14ac:dyDescent="0.2">
      <c r="A1336" s="1">
        <v>46302.895358796297</v>
      </c>
      <c r="B1336" t="s">
        <v>70</v>
      </c>
      <c r="C1336" t="s">
        <v>114</v>
      </c>
      <c r="D1336" t="s">
        <v>6</v>
      </c>
      <c r="E1336" t="s">
        <v>7</v>
      </c>
      <c r="F1336" t="s">
        <v>3</v>
      </c>
      <c r="G1336">
        <v>1</v>
      </c>
      <c r="H1336" s="12">
        <f t="shared" si="106"/>
        <v>46302</v>
      </c>
      <c r="I1336" s="9">
        <f t="shared" si="107"/>
        <v>4</v>
      </c>
      <c r="J1336" s="10">
        <f t="shared" si="108"/>
        <v>21</v>
      </c>
    </row>
    <row r="1337" spans="1:10" x14ac:dyDescent="0.2">
      <c r="A1337" s="1">
        <v>46302.898333333331</v>
      </c>
      <c r="B1337" t="s">
        <v>4</v>
      </c>
      <c r="C1337" t="s">
        <v>378</v>
      </c>
      <c r="D1337" t="s">
        <v>201</v>
      </c>
      <c r="E1337" t="s">
        <v>7</v>
      </c>
      <c r="F1337" t="s">
        <v>3</v>
      </c>
      <c r="G1337">
        <v>1</v>
      </c>
      <c r="H1337" s="12">
        <f t="shared" si="106"/>
        <v>46302</v>
      </c>
      <c r="I1337" s="9">
        <f t="shared" si="107"/>
        <v>4</v>
      </c>
      <c r="J1337" s="10">
        <f t="shared" si="108"/>
        <v>21</v>
      </c>
    </row>
    <row r="1338" spans="1:10" x14ac:dyDescent="0.2">
      <c r="A1338" s="1">
        <v>46302.902685185189</v>
      </c>
      <c r="B1338" t="s">
        <v>4</v>
      </c>
      <c r="C1338" t="s">
        <v>450</v>
      </c>
      <c r="D1338" t="s">
        <v>88</v>
      </c>
      <c r="E1338" t="s">
        <v>39</v>
      </c>
      <c r="F1338" t="s">
        <v>3</v>
      </c>
      <c r="G1338">
        <v>1</v>
      </c>
      <c r="H1338" s="12">
        <f t="shared" si="106"/>
        <v>46302</v>
      </c>
      <c r="I1338" s="9">
        <f t="shared" si="107"/>
        <v>4</v>
      </c>
      <c r="J1338" s="10">
        <f t="shared" si="108"/>
        <v>21</v>
      </c>
    </row>
    <row r="1339" spans="1:10" x14ac:dyDescent="0.2">
      <c r="A1339" s="1">
        <v>46302.904108796298</v>
      </c>
      <c r="B1339" t="s">
        <v>4</v>
      </c>
      <c r="C1339" t="s">
        <v>127</v>
      </c>
      <c r="D1339" t="s">
        <v>63</v>
      </c>
      <c r="E1339" t="s">
        <v>2</v>
      </c>
      <c r="F1339" t="s">
        <v>3</v>
      </c>
      <c r="G1339">
        <v>1</v>
      </c>
      <c r="H1339" s="12">
        <f t="shared" si="106"/>
        <v>46302</v>
      </c>
      <c r="I1339" s="9">
        <f t="shared" si="107"/>
        <v>4</v>
      </c>
      <c r="J1339" s="10">
        <f t="shared" si="108"/>
        <v>21</v>
      </c>
    </row>
    <row r="1340" spans="1:10" x14ac:dyDescent="0.2">
      <c r="A1340" s="1">
        <v>46302.90552083333</v>
      </c>
      <c r="B1340" t="s">
        <v>77</v>
      </c>
      <c r="C1340" t="s">
        <v>671</v>
      </c>
      <c r="D1340" t="s">
        <v>6</v>
      </c>
      <c r="E1340" t="s">
        <v>7</v>
      </c>
      <c r="F1340" t="s">
        <v>3</v>
      </c>
      <c r="G1340">
        <v>1</v>
      </c>
      <c r="H1340" s="12">
        <f t="shared" si="106"/>
        <v>46302</v>
      </c>
      <c r="I1340" s="9">
        <f t="shared" si="107"/>
        <v>4</v>
      </c>
      <c r="J1340" s="10">
        <f t="shared" si="108"/>
        <v>21</v>
      </c>
    </row>
    <row r="1341" spans="1:10" x14ac:dyDescent="0.2">
      <c r="A1341" s="1">
        <v>46302.908750000002</v>
      </c>
      <c r="B1341" t="s">
        <v>70</v>
      </c>
      <c r="C1341" t="s">
        <v>671</v>
      </c>
      <c r="D1341" t="s">
        <v>6</v>
      </c>
      <c r="E1341" t="s">
        <v>7</v>
      </c>
      <c r="F1341" t="s">
        <v>3</v>
      </c>
      <c r="G1341">
        <v>1</v>
      </c>
      <c r="H1341" s="12">
        <f t="shared" si="106"/>
        <v>46302</v>
      </c>
      <c r="I1341" s="9">
        <f t="shared" si="107"/>
        <v>4</v>
      </c>
      <c r="J1341" s="10">
        <f t="shared" si="108"/>
        <v>21</v>
      </c>
    </row>
    <row r="1342" spans="1:10" x14ac:dyDescent="0.2">
      <c r="A1342" s="1">
        <v>46302.91</v>
      </c>
      <c r="B1342" t="s">
        <v>4</v>
      </c>
      <c r="C1342" t="s">
        <v>672</v>
      </c>
      <c r="D1342" t="s">
        <v>63</v>
      </c>
      <c r="E1342" t="s">
        <v>2</v>
      </c>
      <c r="F1342" t="s">
        <v>3</v>
      </c>
      <c r="G1342">
        <v>1</v>
      </c>
      <c r="H1342" s="12">
        <f t="shared" si="106"/>
        <v>46302</v>
      </c>
      <c r="I1342" s="9">
        <f t="shared" si="107"/>
        <v>4</v>
      </c>
      <c r="J1342" s="10">
        <f t="shared" si="108"/>
        <v>21</v>
      </c>
    </row>
    <row r="1343" spans="1:10" x14ac:dyDescent="0.2">
      <c r="A1343" s="1">
        <v>46302.912905092591</v>
      </c>
      <c r="B1343" t="s">
        <v>4</v>
      </c>
      <c r="C1343" t="s">
        <v>673</v>
      </c>
      <c r="D1343" t="s">
        <v>480</v>
      </c>
      <c r="E1343" t="s">
        <v>481</v>
      </c>
      <c r="F1343" t="s">
        <v>133</v>
      </c>
      <c r="G1343">
        <v>1</v>
      </c>
      <c r="H1343" s="12">
        <f t="shared" si="106"/>
        <v>46302</v>
      </c>
      <c r="I1343" s="9">
        <f t="shared" si="107"/>
        <v>4</v>
      </c>
      <c r="J1343" s="10">
        <f t="shared" si="108"/>
        <v>21</v>
      </c>
    </row>
    <row r="1344" spans="1:10" x14ac:dyDescent="0.2">
      <c r="A1344" s="1">
        <v>46303.07708333333</v>
      </c>
      <c r="B1344" t="s">
        <v>12</v>
      </c>
      <c r="C1344" t="s">
        <v>674</v>
      </c>
      <c r="D1344" t="s">
        <v>34</v>
      </c>
      <c r="E1344" t="s">
        <v>30</v>
      </c>
      <c r="F1344" t="s">
        <v>3</v>
      </c>
      <c r="G1344">
        <v>1</v>
      </c>
      <c r="H1344" s="12">
        <f t="shared" ref="H1344:H1348" si="109">INT(A1344)</f>
        <v>46303</v>
      </c>
      <c r="I1344" s="9">
        <f t="shared" ref="I1344:I1348" si="110">WEEKDAY(A1344)</f>
        <v>5</v>
      </c>
      <c r="J1344" s="10">
        <f t="shared" ref="J1344:J1348" si="111">HOUR(A1344)</f>
        <v>1</v>
      </c>
    </row>
    <row r="1345" spans="1:10" x14ac:dyDescent="0.2">
      <c r="A1345" s="1">
        <v>46303.166493055556</v>
      </c>
      <c r="B1345" t="s">
        <v>52</v>
      </c>
      <c r="C1345" t="s">
        <v>675</v>
      </c>
      <c r="D1345" t="s">
        <v>63</v>
      </c>
      <c r="E1345" t="s">
        <v>2</v>
      </c>
      <c r="F1345" t="s">
        <v>3</v>
      </c>
      <c r="G1345">
        <v>1</v>
      </c>
      <c r="H1345" s="12">
        <f t="shared" si="109"/>
        <v>46303</v>
      </c>
      <c r="I1345" s="9">
        <f t="shared" si="110"/>
        <v>5</v>
      </c>
      <c r="J1345" s="10">
        <f t="shared" si="111"/>
        <v>3</v>
      </c>
    </row>
    <row r="1346" spans="1:10" x14ac:dyDescent="0.2">
      <c r="A1346" s="1">
        <v>46303.172569444447</v>
      </c>
      <c r="B1346" t="s">
        <v>4</v>
      </c>
      <c r="C1346" t="s">
        <v>35</v>
      </c>
      <c r="D1346" t="s">
        <v>156</v>
      </c>
      <c r="E1346" t="s">
        <v>36</v>
      </c>
      <c r="F1346" t="s">
        <v>3</v>
      </c>
      <c r="G1346">
        <v>1</v>
      </c>
      <c r="H1346" s="12">
        <f t="shared" si="109"/>
        <v>46303</v>
      </c>
      <c r="I1346" s="9">
        <f t="shared" si="110"/>
        <v>5</v>
      </c>
      <c r="J1346" s="10">
        <f t="shared" si="111"/>
        <v>4</v>
      </c>
    </row>
    <row r="1347" spans="1:10" x14ac:dyDescent="0.2">
      <c r="A1347" s="1">
        <v>46303.172638888886</v>
      </c>
      <c r="B1347" t="s">
        <v>101</v>
      </c>
      <c r="C1347" t="s">
        <v>35</v>
      </c>
      <c r="D1347" t="s">
        <v>156</v>
      </c>
      <c r="E1347" t="s">
        <v>36</v>
      </c>
      <c r="F1347" t="s">
        <v>3</v>
      </c>
      <c r="G1347">
        <v>1</v>
      </c>
      <c r="H1347" s="12">
        <f t="shared" si="109"/>
        <v>46303</v>
      </c>
      <c r="I1347" s="9">
        <f t="shared" si="110"/>
        <v>5</v>
      </c>
      <c r="J1347" s="10">
        <f t="shared" si="111"/>
        <v>4</v>
      </c>
    </row>
    <row r="1348" spans="1:10" x14ac:dyDescent="0.2">
      <c r="A1348" s="1">
        <v>46303.246018518519</v>
      </c>
      <c r="B1348" t="s">
        <v>74</v>
      </c>
      <c r="C1348" t="s">
        <v>676</v>
      </c>
      <c r="D1348" t="s">
        <v>63</v>
      </c>
      <c r="E1348" t="s">
        <v>2</v>
      </c>
      <c r="F1348" t="s">
        <v>3</v>
      </c>
      <c r="G1348">
        <v>1</v>
      </c>
      <c r="H1348" s="12">
        <f t="shared" si="109"/>
        <v>46303</v>
      </c>
      <c r="I1348" s="9">
        <f t="shared" si="110"/>
        <v>5</v>
      </c>
      <c r="J1348" s="10">
        <f t="shared" si="111"/>
        <v>5</v>
      </c>
    </row>
  </sheetData>
  <autoFilter ref="A1:J1137" xr:uid="{F71E7CCF-3C39-5142-AAF5-F3C05AF646C1}"/>
  <sortState xmlns:xlrd2="http://schemas.microsoft.com/office/spreadsheetml/2017/richdata2" ref="P4:R46">
    <sortCondition descending="1" ref="Q4:Q46"/>
  </sortState>
  <mergeCells count="5">
    <mergeCell ref="L3:M3"/>
    <mergeCell ref="P3:Q3"/>
    <mergeCell ref="K1:V1"/>
    <mergeCell ref="S14:T14"/>
    <mergeCell ref="K2:V2"/>
  </mergeCells>
  <pageMargins left="0.75" right="0.75" top="1" bottom="1" header="0.5" footer="0.5"/>
  <pageSetup scale="63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EECD1-0EA3-7441-A392-FA0CFA75C9D4}">
  <dimension ref="A3:F30"/>
  <sheetViews>
    <sheetView workbookViewId="0">
      <selection activeCell="B16" sqref="B16"/>
    </sheetView>
  </sheetViews>
  <sheetFormatPr baseColWidth="10" defaultRowHeight="16" x14ac:dyDescent="0.2"/>
  <cols>
    <col min="1" max="1" width="13" bestFit="1" customWidth="1"/>
    <col min="2" max="2" width="12.1640625" bestFit="1" customWidth="1"/>
  </cols>
  <sheetData>
    <row r="3" spans="1:2" x14ac:dyDescent="0.2">
      <c r="A3" s="4" t="s">
        <v>118</v>
      </c>
      <c r="B3" t="s">
        <v>120</v>
      </c>
    </row>
    <row r="4" spans="1:2" x14ac:dyDescent="0.2">
      <c r="A4" s="14">
        <v>46278</v>
      </c>
      <c r="B4" s="63">
        <v>28</v>
      </c>
    </row>
    <row r="5" spans="1:2" x14ac:dyDescent="0.2">
      <c r="A5" s="14">
        <v>46279</v>
      </c>
      <c r="B5" s="63">
        <v>52</v>
      </c>
    </row>
    <row r="6" spans="1:2" x14ac:dyDescent="0.2">
      <c r="A6" s="14">
        <v>46280</v>
      </c>
      <c r="B6" s="63">
        <v>33</v>
      </c>
    </row>
    <row r="7" spans="1:2" x14ac:dyDescent="0.2">
      <c r="A7" s="14">
        <v>46281</v>
      </c>
      <c r="B7" s="63">
        <v>12</v>
      </c>
    </row>
    <row r="8" spans="1:2" x14ac:dyDescent="0.2">
      <c r="A8" s="14">
        <v>46282</v>
      </c>
      <c r="B8" s="63">
        <v>28</v>
      </c>
    </row>
    <row r="9" spans="1:2" x14ac:dyDescent="0.2">
      <c r="A9" s="14">
        <v>46283</v>
      </c>
      <c r="B9" s="63">
        <v>63</v>
      </c>
    </row>
    <row r="10" spans="1:2" x14ac:dyDescent="0.2">
      <c r="A10" s="14">
        <v>46284</v>
      </c>
      <c r="B10" s="63">
        <v>76</v>
      </c>
    </row>
    <row r="11" spans="1:2" x14ac:dyDescent="0.2">
      <c r="A11" s="14">
        <v>46285</v>
      </c>
      <c r="B11" s="63">
        <v>84</v>
      </c>
    </row>
    <row r="12" spans="1:2" x14ac:dyDescent="0.2">
      <c r="A12" s="14">
        <v>46286</v>
      </c>
      <c r="B12" s="63">
        <v>65</v>
      </c>
    </row>
    <row r="13" spans="1:2" x14ac:dyDescent="0.2">
      <c r="A13" s="14">
        <v>46287</v>
      </c>
      <c r="B13" s="63">
        <v>43</v>
      </c>
    </row>
    <row r="14" spans="1:2" x14ac:dyDescent="0.2">
      <c r="A14" s="14">
        <v>46288</v>
      </c>
      <c r="B14" s="63">
        <v>42</v>
      </c>
    </row>
    <row r="15" spans="1:2" x14ac:dyDescent="0.2">
      <c r="A15" s="14">
        <v>46289</v>
      </c>
      <c r="B15" s="63">
        <v>62</v>
      </c>
    </row>
    <row r="16" spans="1:2" x14ac:dyDescent="0.2">
      <c r="A16" s="14">
        <v>46290</v>
      </c>
      <c r="B16" s="63">
        <v>80</v>
      </c>
    </row>
    <row r="17" spans="1:6" x14ac:dyDescent="0.2">
      <c r="A17" s="14">
        <v>46291</v>
      </c>
      <c r="B17" s="63">
        <v>22</v>
      </c>
    </row>
    <row r="18" spans="1:6" x14ac:dyDescent="0.2">
      <c r="A18" s="14">
        <v>46292</v>
      </c>
      <c r="B18" s="63">
        <v>76</v>
      </c>
    </row>
    <row r="19" spans="1:6" x14ac:dyDescent="0.2">
      <c r="A19" s="14">
        <v>46293</v>
      </c>
      <c r="B19" s="63">
        <v>44</v>
      </c>
    </row>
    <row r="20" spans="1:6" x14ac:dyDescent="0.2">
      <c r="A20" s="14">
        <v>46294</v>
      </c>
      <c r="B20" s="63">
        <v>33</v>
      </c>
      <c r="D20" s="62" t="s">
        <v>344</v>
      </c>
      <c r="E20" s="62"/>
      <c r="F20" s="49">
        <f>AVERAGE(B4:B22)</f>
        <v>52.578947368421055</v>
      </c>
    </row>
    <row r="21" spans="1:6" x14ac:dyDescent="0.2">
      <c r="A21" s="14">
        <v>46295</v>
      </c>
      <c r="B21" s="63">
        <v>66</v>
      </c>
    </row>
    <row r="22" spans="1:6" x14ac:dyDescent="0.2">
      <c r="A22" s="14">
        <v>46296</v>
      </c>
      <c r="B22" s="63">
        <v>90</v>
      </c>
    </row>
    <row r="23" spans="1:6" x14ac:dyDescent="0.2">
      <c r="A23" s="14">
        <v>46297</v>
      </c>
      <c r="B23" s="63">
        <v>71</v>
      </c>
    </row>
    <row r="24" spans="1:6" x14ac:dyDescent="0.2">
      <c r="A24" s="14">
        <v>46298</v>
      </c>
      <c r="B24" s="63">
        <v>53</v>
      </c>
    </row>
    <row r="25" spans="1:6" x14ac:dyDescent="0.2">
      <c r="A25" s="14">
        <v>46299</v>
      </c>
      <c r="B25" s="63">
        <v>42</v>
      </c>
    </row>
    <row r="26" spans="1:6" x14ac:dyDescent="0.2">
      <c r="A26" s="14">
        <v>46300</v>
      </c>
      <c r="B26" s="63">
        <v>32</v>
      </c>
    </row>
    <row r="27" spans="1:6" x14ac:dyDescent="0.2">
      <c r="A27" s="14">
        <v>46301</v>
      </c>
      <c r="B27" s="63">
        <v>79</v>
      </c>
    </row>
    <row r="28" spans="1:6" x14ac:dyDescent="0.2">
      <c r="A28" s="14">
        <v>46302</v>
      </c>
      <c r="B28" s="63">
        <v>66</v>
      </c>
    </row>
    <row r="29" spans="1:6" x14ac:dyDescent="0.2">
      <c r="A29" s="14">
        <v>46303</v>
      </c>
      <c r="B29" s="63">
        <v>5</v>
      </c>
    </row>
    <row r="30" spans="1:6" x14ac:dyDescent="0.2">
      <c r="A30" s="5" t="s">
        <v>119</v>
      </c>
      <c r="B30" s="63">
        <v>1347</v>
      </c>
    </row>
  </sheetData>
  <mergeCells count="1">
    <mergeCell ref="D20:E20"/>
  </mergeCells>
  <pageMargins left="0.7" right="0.7" top="0.75" bottom="0.75" header="0.3" footer="0.3"/>
  <pageSetup orientation="portrait" horizontalDpi="0" verticalDpi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3DDF-9F31-5240-B3EB-739D20B88491}">
  <dimension ref="A3:B11"/>
  <sheetViews>
    <sheetView workbookViewId="0">
      <selection activeCell="B7" sqref="B7"/>
    </sheetView>
  </sheetViews>
  <sheetFormatPr baseColWidth="10" defaultRowHeight="16" x14ac:dyDescent="0.2"/>
  <cols>
    <col min="1" max="1" width="13" bestFit="1" customWidth="1"/>
    <col min="2" max="2" width="12.1640625" bestFit="1" customWidth="1"/>
  </cols>
  <sheetData>
    <row r="3" spans="1:2" x14ac:dyDescent="0.2">
      <c r="A3" s="4" t="s">
        <v>118</v>
      </c>
      <c r="B3" t="s">
        <v>120</v>
      </c>
    </row>
    <row r="4" spans="1:2" x14ac:dyDescent="0.2">
      <c r="A4" s="13">
        <v>1</v>
      </c>
      <c r="B4" s="63">
        <v>230</v>
      </c>
    </row>
    <row r="5" spans="1:2" x14ac:dyDescent="0.2">
      <c r="A5" s="13">
        <v>2</v>
      </c>
      <c r="B5" s="63">
        <v>193</v>
      </c>
    </row>
    <row r="6" spans="1:2" x14ac:dyDescent="0.2">
      <c r="A6" s="13">
        <v>3</v>
      </c>
      <c r="B6" s="63">
        <v>188</v>
      </c>
    </row>
    <row r="7" spans="1:2" x14ac:dyDescent="0.2">
      <c r="A7" s="13">
        <v>4</v>
      </c>
      <c r="B7" s="63">
        <v>186</v>
      </c>
    </row>
    <row r="8" spans="1:2" x14ac:dyDescent="0.2">
      <c r="A8" s="13">
        <v>5</v>
      </c>
      <c r="B8" s="63">
        <v>185</v>
      </c>
    </row>
    <row r="9" spans="1:2" x14ac:dyDescent="0.2">
      <c r="A9" s="13">
        <v>6</v>
      </c>
      <c r="B9" s="63">
        <v>214</v>
      </c>
    </row>
    <row r="10" spans="1:2" x14ac:dyDescent="0.2">
      <c r="A10" s="13">
        <v>7</v>
      </c>
      <c r="B10" s="63">
        <v>151</v>
      </c>
    </row>
    <row r="11" spans="1:2" x14ac:dyDescent="0.2">
      <c r="A11" s="13" t="s">
        <v>119</v>
      </c>
      <c r="B11" s="63">
        <v>1347</v>
      </c>
    </row>
  </sheetData>
  <pageMargins left="0.7" right="0.7" top="0.75" bottom="0.75" header="0.3" footer="0.3"/>
  <pageSetup orientation="portrait" horizontalDpi="0" verticalDpi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DB6E8-0D04-5F48-9D40-46EE22CC8113}">
  <dimension ref="A3:B28"/>
  <sheetViews>
    <sheetView topLeftCell="A3" workbookViewId="0">
      <selection activeCell="B15" sqref="B15"/>
    </sheetView>
  </sheetViews>
  <sheetFormatPr baseColWidth="10" defaultRowHeight="16" x14ac:dyDescent="0.2"/>
  <cols>
    <col min="1" max="1" width="13" bestFit="1" customWidth="1"/>
    <col min="2" max="2" width="12.1640625" bestFit="1" customWidth="1"/>
  </cols>
  <sheetData>
    <row r="3" spans="1:2" x14ac:dyDescent="0.2">
      <c r="A3" s="4" t="s">
        <v>118</v>
      </c>
      <c r="B3" t="s">
        <v>120</v>
      </c>
    </row>
    <row r="4" spans="1:2" x14ac:dyDescent="0.2">
      <c r="A4" s="6">
        <v>0</v>
      </c>
      <c r="B4" s="63">
        <v>8</v>
      </c>
    </row>
    <row r="5" spans="1:2" x14ac:dyDescent="0.2">
      <c r="A5" s="6">
        <v>1</v>
      </c>
      <c r="B5" s="63">
        <v>17</v>
      </c>
    </row>
    <row r="6" spans="1:2" x14ac:dyDescent="0.2">
      <c r="A6" s="6">
        <v>2</v>
      </c>
      <c r="B6" s="63">
        <v>6</v>
      </c>
    </row>
    <row r="7" spans="1:2" x14ac:dyDescent="0.2">
      <c r="A7" s="6">
        <v>3</v>
      </c>
      <c r="B7" s="63">
        <v>13</v>
      </c>
    </row>
    <row r="8" spans="1:2" x14ac:dyDescent="0.2">
      <c r="A8" s="6">
        <v>4</v>
      </c>
      <c r="B8" s="63">
        <v>15</v>
      </c>
    </row>
    <row r="9" spans="1:2" x14ac:dyDescent="0.2">
      <c r="A9" s="6">
        <v>5</v>
      </c>
      <c r="B9" s="63">
        <v>36</v>
      </c>
    </row>
    <row r="10" spans="1:2" x14ac:dyDescent="0.2">
      <c r="A10" s="6">
        <v>6</v>
      </c>
      <c r="B10" s="63">
        <v>30</v>
      </c>
    </row>
    <row r="11" spans="1:2" x14ac:dyDescent="0.2">
      <c r="A11" s="6">
        <v>7</v>
      </c>
      <c r="B11" s="63">
        <v>64</v>
      </c>
    </row>
    <row r="12" spans="1:2" x14ac:dyDescent="0.2">
      <c r="A12" s="6">
        <v>8</v>
      </c>
      <c r="B12" s="63">
        <v>60</v>
      </c>
    </row>
    <row r="13" spans="1:2" x14ac:dyDescent="0.2">
      <c r="A13" s="6">
        <v>9</v>
      </c>
      <c r="B13" s="63">
        <v>78</v>
      </c>
    </row>
    <row r="14" spans="1:2" x14ac:dyDescent="0.2">
      <c r="A14" s="6">
        <v>10</v>
      </c>
      <c r="B14" s="63">
        <v>94</v>
      </c>
    </row>
    <row r="15" spans="1:2" x14ac:dyDescent="0.2">
      <c r="A15" s="6">
        <v>11</v>
      </c>
      <c r="B15" s="63">
        <v>74</v>
      </c>
    </row>
    <row r="16" spans="1:2" x14ac:dyDescent="0.2">
      <c r="A16" s="6">
        <v>12</v>
      </c>
      <c r="B16" s="63">
        <v>79</v>
      </c>
    </row>
    <row r="17" spans="1:2" x14ac:dyDescent="0.2">
      <c r="A17" s="6">
        <v>13</v>
      </c>
      <c r="B17" s="63">
        <v>67</v>
      </c>
    </row>
    <row r="18" spans="1:2" x14ac:dyDescent="0.2">
      <c r="A18" s="6">
        <v>14</v>
      </c>
      <c r="B18" s="63">
        <v>63</v>
      </c>
    </row>
    <row r="19" spans="1:2" x14ac:dyDescent="0.2">
      <c r="A19" s="6">
        <v>15</v>
      </c>
      <c r="B19" s="63">
        <v>101</v>
      </c>
    </row>
    <row r="20" spans="1:2" x14ac:dyDescent="0.2">
      <c r="A20" s="6">
        <v>16</v>
      </c>
      <c r="B20" s="63">
        <v>60</v>
      </c>
    </row>
    <row r="21" spans="1:2" x14ac:dyDescent="0.2">
      <c r="A21" s="6">
        <v>17</v>
      </c>
      <c r="B21" s="63">
        <v>70</v>
      </c>
    </row>
    <row r="22" spans="1:2" x14ac:dyDescent="0.2">
      <c r="A22" s="6">
        <v>18</v>
      </c>
      <c r="B22" s="63">
        <v>102</v>
      </c>
    </row>
    <row r="23" spans="1:2" x14ac:dyDescent="0.2">
      <c r="A23" s="6">
        <v>19</v>
      </c>
      <c r="B23" s="63">
        <v>102</v>
      </c>
    </row>
    <row r="24" spans="1:2" x14ac:dyDescent="0.2">
      <c r="A24" s="6">
        <v>20</v>
      </c>
      <c r="B24" s="63">
        <v>97</v>
      </c>
    </row>
    <row r="25" spans="1:2" x14ac:dyDescent="0.2">
      <c r="A25" s="6">
        <v>21</v>
      </c>
      <c r="B25" s="63">
        <v>55</v>
      </c>
    </row>
    <row r="26" spans="1:2" x14ac:dyDescent="0.2">
      <c r="A26" s="6">
        <v>22</v>
      </c>
      <c r="B26" s="63">
        <v>49</v>
      </c>
    </row>
    <row r="27" spans="1:2" x14ac:dyDescent="0.2">
      <c r="A27" s="6">
        <v>23</v>
      </c>
      <c r="B27" s="63">
        <v>7</v>
      </c>
    </row>
    <row r="28" spans="1:2" x14ac:dyDescent="0.2">
      <c r="A28" s="6" t="s">
        <v>119</v>
      </c>
      <c r="B28" s="63">
        <v>1347</v>
      </c>
    </row>
  </sheetData>
  <pageMargins left="0.7" right="0.7" top="0.75" bottom="0.75" header="0.3" footer="0.3"/>
  <pageSetup orientation="portrait" horizontalDpi="0" verticalDpi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DC8AB-AE52-C847-B48F-6A33E084136B}">
  <dimension ref="A3:B115"/>
  <sheetViews>
    <sheetView workbookViewId="0">
      <selection activeCell="B16" sqref="B16"/>
    </sheetView>
  </sheetViews>
  <sheetFormatPr baseColWidth="10" defaultRowHeight="16" x14ac:dyDescent="0.2"/>
  <cols>
    <col min="1" max="1" width="17.83203125" bestFit="1" customWidth="1"/>
    <col min="2" max="2" width="12.1640625" bestFit="1" customWidth="1"/>
  </cols>
  <sheetData>
    <row r="3" spans="1:2" x14ac:dyDescent="0.2">
      <c r="A3" s="4" t="s">
        <v>118</v>
      </c>
      <c r="B3" t="s">
        <v>120</v>
      </c>
    </row>
    <row r="4" spans="1:2" x14ac:dyDescent="0.2">
      <c r="A4" s="6" t="s">
        <v>6</v>
      </c>
      <c r="B4" s="63">
        <v>344</v>
      </c>
    </row>
    <row r="5" spans="1:2" x14ac:dyDescent="0.2">
      <c r="A5" s="6" t="s">
        <v>61</v>
      </c>
      <c r="B5" s="63">
        <v>121</v>
      </c>
    </row>
    <row r="6" spans="1:2" x14ac:dyDescent="0.2">
      <c r="A6" s="6" t="s">
        <v>26</v>
      </c>
      <c r="B6" s="63">
        <v>105</v>
      </c>
    </row>
    <row r="7" spans="1:2" x14ac:dyDescent="0.2">
      <c r="A7" s="6" t="s">
        <v>33</v>
      </c>
      <c r="B7" s="63">
        <v>78</v>
      </c>
    </row>
    <row r="8" spans="1:2" x14ac:dyDescent="0.2">
      <c r="A8" s="6" t="s">
        <v>82</v>
      </c>
      <c r="B8" s="63">
        <v>49</v>
      </c>
    </row>
    <row r="9" spans="1:2" x14ac:dyDescent="0.2">
      <c r="A9" s="6" t="s">
        <v>63</v>
      </c>
      <c r="B9" s="63">
        <v>46</v>
      </c>
    </row>
    <row r="10" spans="1:2" x14ac:dyDescent="0.2">
      <c r="A10" s="6" t="s">
        <v>69</v>
      </c>
      <c r="B10" s="63">
        <v>45</v>
      </c>
    </row>
    <row r="11" spans="1:2" x14ac:dyDescent="0.2">
      <c r="A11" s="6" t="s">
        <v>38</v>
      </c>
      <c r="B11" s="63">
        <v>41</v>
      </c>
    </row>
    <row r="12" spans="1:2" x14ac:dyDescent="0.2">
      <c r="A12" s="6" t="s">
        <v>29</v>
      </c>
      <c r="B12" s="63">
        <v>39</v>
      </c>
    </row>
    <row r="13" spans="1:2" x14ac:dyDescent="0.2">
      <c r="A13" s="6" t="s">
        <v>95</v>
      </c>
      <c r="B13" s="63">
        <v>31</v>
      </c>
    </row>
    <row r="14" spans="1:2" x14ac:dyDescent="0.2">
      <c r="A14" s="6" t="s">
        <v>201</v>
      </c>
      <c r="B14" s="63">
        <v>24</v>
      </c>
    </row>
    <row r="15" spans="1:2" x14ac:dyDescent="0.2">
      <c r="A15" s="6" t="s">
        <v>249</v>
      </c>
      <c r="B15" s="63">
        <v>20</v>
      </c>
    </row>
    <row r="16" spans="1:2" x14ac:dyDescent="0.2">
      <c r="A16" s="6" t="s">
        <v>112</v>
      </c>
      <c r="B16" s="63">
        <v>20</v>
      </c>
    </row>
    <row r="17" spans="1:2" x14ac:dyDescent="0.2">
      <c r="A17" s="6" t="s">
        <v>88</v>
      </c>
      <c r="B17" s="63">
        <v>20</v>
      </c>
    </row>
    <row r="18" spans="1:2" x14ac:dyDescent="0.2">
      <c r="A18" s="6" t="s">
        <v>1</v>
      </c>
      <c r="B18" s="63">
        <v>18</v>
      </c>
    </row>
    <row r="19" spans="1:2" x14ac:dyDescent="0.2">
      <c r="A19" s="6" t="s">
        <v>387</v>
      </c>
      <c r="B19" s="63">
        <v>16</v>
      </c>
    </row>
    <row r="20" spans="1:2" x14ac:dyDescent="0.2">
      <c r="A20" s="6" t="s">
        <v>186</v>
      </c>
      <c r="B20" s="63">
        <v>15</v>
      </c>
    </row>
    <row r="21" spans="1:2" x14ac:dyDescent="0.2">
      <c r="A21" s="6" t="s">
        <v>92</v>
      </c>
      <c r="B21" s="63">
        <v>15</v>
      </c>
    </row>
    <row r="22" spans="1:2" x14ac:dyDescent="0.2">
      <c r="A22" s="6" t="s">
        <v>10</v>
      </c>
      <c r="B22" s="63">
        <v>14</v>
      </c>
    </row>
    <row r="23" spans="1:2" x14ac:dyDescent="0.2">
      <c r="A23" s="6" t="s">
        <v>85</v>
      </c>
      <c r="B23" s="63">
        <v>12</v>
      </c>
    </row>
    <row r="24" spans="1:2" x14ac:dyDescent="0.2">
      <c r="A24" s="6" t="s">
        <v>253</v>
      </c>
      <c r="B24" s="63">
        <v>11</v>
      </c>
    </row>
    <row r="25" spans="1:2" x14ac:dyDescent="0.2">
      <c r="A25" s="6" t="s">
        <v>263</v>
      </c>
      <c r="B25" s="63">
        <v>11</v>
      </c>
    </row>
    <row r="26" spans="1:2" x14ac:dyDescent="0.2">
      <c r="A26" s="6" t="s">
        <v>40</v>
      </c>
      <c r="B26" s="63">
        <v>10</v>
      </c>
    </row>
    <row r="27" spans="1:2" x14ac:dyDescent="0.2">
      <c r="A27" s="6" t="s">
        <v>34</v>
      </c>
      <c r="B27" s="63">
        <v>10</v>
      </c>
    </row>
    <row r="28" spans="1:2" x14ac:dyDescent="0.2">
      <c r="A28" s="6" t="s">
        <v>169</v>
      </c>
      <c r="B28" s="63">
        <v>10</v>
      </c>
    </row>
    <row r="29" spans="1:2" x14ac:dyDescent="0.2">
      <c r="A29" s="6" t="s">
        <v>15</v>
      </c>
      <c r="B29" s="63">
        <v>10</v>
      </c>
    </row>
    <row r="30" spans="1:2" x14ac:dyDescent="0.2">
      <c r="A30" s="6" t="s">
        <v>67</v>
      </c>
      <c r="B30" s="63">
        <v>10</v>
      </c>
    </row>
    <row r="31" spans="1:2" x14ac:dyDescent="0.2">
      <c r="A31" s="6" t="s">
        <v>400</v>
      </c>
      <c r="B31" s="63">
        <v>7</v>
      </c>
    </row>
    <row r="32" spans="1:2" x14ac:dyDescent="0.2">
      <c r="A32" s="6" t="s">
        <v>301</v>
      </c>
      <c r="B32" s="63">
        <v>7</v>
      </c>
    </row>
    <row r="33" spans="1:2" x14ac:dyDescent="0.2">
      <c r="A33" s="6" t="s">
        <v>156</v>
      </c>
      <c r="B33" s="63">
        <v>7</v>
      </c>
    </row>
    <row r="34" spans="1:2" x14ac:dyDescent="0.2">
      <c r="A34" s="6" t="s">
        <v>630</v>
      </c>
      <c r="B34" s="63">
        <v>6</v>
      </c>
    </row>
    <row r="35" spans="1:2" x14ac:dyDescent="0.2">
      <c r="A35" s="6" t="s">
        <v>385</v>
      </c>
      <c r="B35" s="63">
        <v>6</v>
      </c>
    </row>
    <row r="36" spans="1:2" x14ac:dyDescent="0.2">
      <c r="A36" s="6" t="s">
        <v>131</v>
      </c>
      <c r="B36" s="63">
        <v>6</v>
      </c>
    </row>
    <row r="37" spans="1:2" x14ac:dyDescent="0.2">
      <c r="A37" s="6" t="s">
        <v>288</v>
      </c>
      <c r="B37" s="63">
        <v>6</v>
      </c>
    </row>
    <row r="38" spans="1:2" x14ac:dyDescent="0.2">
      <c r="A38" s="6" t="s">
        <v>299</v>
      </c>
      <c r="B38" s="63">
        <v>6</v>
      </c>
    </row>
    <row r="39" spans="1:2" x14ac:dyDescent="0.2">
      <c r="A39" s="6" t="s">
        <v>612</v>
      </c>
      <c r="B39" s="63">
        <v>6</v>
      </c>
    </row>
    <row r="40" spans="1:2" x14ac:dyDescent="0.2">
      <c r="A40" s="6" t="s">
        <v>121</v>
      </c>
      <c r="B40" s="63">
        <v>6</v>
      </c>
    </row>
    <row r="41" spans="1:2" x14ac:dyDescent="0.2">
      <c r="A41" s="6" t="s">
        <v>22</v>
      </c>
      <c r="B41" s="63">
        <v>5</v>
      </c>
    </row>
    <row r="42" spans="1:2" x14ac:dyDescent="0.2">
      <c r="A42" s="6" t="s">
        <v>382</v>
      </c>
      <c r="B42" s="63">
        <v>5</v>
      </c>
    </row>
    <row r="43" spans="1:2" x14ac:dyDescent="0.2">
      <c r="A43" s="6" t="s">
        <v>246</v>
      </c>
      <c r="B43" s="63">
        <v>5</v>
      </c>
    </row>
    <row r="44" spans="1:2" x14ac:dyDescent="0.2">
      <c r="A44" s="6" t="s">
        <v>203</v>
      </c>
      <c r="B44" s="63">
        <v>5</v>
      </c>
    </row>
    <row r="45" spans="1:2" x14ac:dyDescent="0.2">
      <c r="A45" s="6" t="s">
        <v>274</v>
      </c>
      <c r="B45" s="63">
        <v>5</v>
      </c>
    </row>
    <row r="46" spans="1:2" x14ac:dyDescent="0.2">
      <c r="A46" s="6" t="s">
        <v>547</v>
      </c>
      <c r="B46" s="63">
        <v>4</v>
      </c>
    </row>
    <row r="47" spans="1:2" x14ac:dyDescent="0.2">
      <c r="A47" s="6" t="s">
        <v>269</v>
      </c>
      <c r="B47" s="63">
        <v>4</v>
      </c>
    </row>
    <row r="48" spans="1:2" x14ac:dyDescent="0.2">
      <c r="A48" s="6" t="s">
        <v>138</v>
      </c>
      <c r="B48" s="63">
        <v>4</v>
      </c>
    </row>
    <row r="49" spans="1:2" x14ac:dyDescent="0.2">
      <c r="A49" s="6" t="s">
        <v>376</v>
      </c>
      <c r="B49" s="63">
        <v>4</v>
      </c>
    </row>
    <row r="50" spans="1:2" x14ac:dyDescent="0.2">
      <c r="A50" s="6" t="s">
        <v>242</v>
      </c>
      <c r="B50" s="63">
        <v>4</v>
      </c>
    </row>
    <row r="51" spans="1:2" x14ac:dyDescent="0.2">
      <c r="A51" s="6" t="s">
        <v>129</v>
      </c>
      <c r="B51" s="63">
        <v>3</v>
      </c>
    </row>
    <row r="52" spans="1:2" x14ac:dyDescent="0.2">
      <c r="A52" s="6" t="s">
        <v>110</v>
      </c>
      <c r="B52" s="63">
        <v>3</v>
      </c>
    </row>
    <row r="53" spans="1:2" x14ac:dyDescent="0.2">
      <c r="A53" s="6" t="s">
        <v>348</v>
      </c>
      <c r="B53" s="63">
        <v>3</v>
      </c>
    </row>
    <row r="54" spans="1:2" x14ac:dyDescent="0.2">
      <c r="A54" s="6" t="s">
        <v>136</v>
      </c>
      <c r="B54" s="63">
        <v>3</v>
      </c>
    </row>
    <row r="55" spans="1:2" x14ac:dyDescent="0.2">
      <c r="A55" s="6" t="s">
        <v>626</v>
      </c>
      <c r="B55" s="63">
        <v>3</v>
      </c>
    </row>
    <row r="56" spans="1:2" x14ac:dyDescent="0.2">
      <c r="A56" s="6" t="s">
        <v>452</v>
      </c>
      <c r="B56" s="63">
        <v>3</v>
      </c>
    </row>
    <row r="57" spans="1:2" x14ac:dyDescent="0.2">
      <c r="A57" s="6" t="s">
        <v>490</v>
      </c>
      <c r="B57" s="63">
        <v>3</v>
      </c>
    </row>
    <row r="58" spans="1:2" x14ac:dyDescent="0.2">
      <c r="A58" s="6" t="s">
        <v>60</v>
      </c>
      <c r="B58" s="63">
        <v>3</v>
      </c>
    </row>
    <row r="59" spans="1:2" x14ac:dyDescent="0.2">
      <c r="A59" s="6" t="s">
        <v>422</v>
      </c>
      <c r="B59" s="63">
        <v>2</v>
      </c>
    </row>
    <row r="60" spans="1:2" x14ac:dyDescent="0.2">
      <c r="A60" s="6" t="s">
        <v>551</v>
      </c>
      <c r="B60" s="63">
        <v>2</v>
      </c>
    </row>
    <row r="61" spans="1:2" x14ac:dyDescent="0.2">
      <c r="A61" s="6" t="s">
        <v>480</v>
      </c>
      <c r="B61" s="63">
        <v>2</v>
      </c>
    </row>
    <row r="62" spans="1:2" x14ac:dyDescent="0.2">
      <c r="A62" s="6" t="s">
        <v>125</v>
      </c>
      <c r="B62" s="63">
        <v>2</v>
      </c>
    </row>
    <row r="63" spans="1:2" x14ac:dyDescent="0.2">
      <c r="A63" s="6" t="s">
        <v>174</v>
      </c>
      <c r="B63" s="63">
        <v>2</v>
      </c>
    </row>
    <row r="64" spans="1:2" x14ac:dyDescent="0.2">
      <c r="A64" s="6" t="s">
        <v>17</v>
      </c>
      <c r="B64" s="63">
        <v>2</v>
      </c>
    </row>
    <row r="65" spans="1:2" x14ac:dyDescent="0.2">
      <c r="A65" s="6" t="s">
        <v>467</v>
      </c>
      <c r="B65" s="63">
        <v>2</v>
      </c>
    </row>
    <row r="66" spans="1:2" x14ac:dyDescent="0.2">
      <c r="A66" s="6" t="s">
        <v>150</v>
      </c>
      <c r="B66" s="63">
        <v>2</v>
      </c>
    </row>
    <row r="67" spans="1:2" x14ac:dyDescent="0.2">
      <c r="A67" s="6" t="s">
        <v>517</v>
      </c>
      <c r="B67" s="63">
        <v>2</v>
      </c>
    </row>
    <row r="68" spans="1:2" x14ac:dyDescent="0.2">
      <c r="A68" s="6" t="s">
        <v>98</v>
      </c>
      <c r="B68" s="63">
        <v>2</v>
      </c>
    </row>
    <row r="69" spans="1:2" x14ac:dyDescent="0.2">
      <c r="A69" s="6" t="s">
        <v>587</v>
      </c>
      <c r="B69" s="63">
        <v>2</v>
      </c>
    </row>
    <row r="70" spans="1:2" x14ac:dyDescent="0.2">
      <c r="A70" s="6" t="s">
        <v>234</v>
      </c>
      <c r="B70" s="63">
        <v>2</v>
      </c>
    </row>
    <row r="71" spans="1:2" x14ac:dyDescent="0.2">
      <c r="A71" s="6" t="s">
        <v>122</v>
      </c>
      <c r="B71" s="63">
        <v>2</v>
      </c>
    </row>
    <row r="72" spans="1:2" x14ac:dyDescent="0.2">
      <c r="A72" s="6" t="s">
        <v>437</v>
      </c>
      <c r="B72" s="63">
        <v>2</v>
      </c>
    </row>
    <row r="73" spans="1:2" x14ac:dyDescent="0.2">
      <c r="A73" s="6" t="s">
        <v>624</v>
      </c>
      <c r="B73" s="63">
        <v>1</v>
      </c>
    </row>
    <row r="74" spans="1:2" x14ac:dyDescent="0.2">
      <c r="A74" s="6" t="s">
        <v>398</v>
      </c>
      <c r="B74" s="63">
        <v>1</v>
      </c>
    </row>
    <row r="75" spans="1:2" x14ac:dyDescent="0.2">
      <c r="A75" s="6" t="s">
        <v>515</v>
      </c>
      <c r="B75" s="63">
        <v>1</v>
      </c>
    </row>
    <row r="76" spans="1:2" x14ac:dyDescent="0.2">
      <c r="A76" s="6" t="s">
        <v>128</v>
      </c>
      <c r="B76" s="63">
        <v>1</v>
      </c>
    </row>
    <row r="77" spans="1:2" x14ac:dyDescent="0.2">
      <c r="A77" s="6" t="s">
        <v>581</v>
      </c>
      <c r="B77" s="63">
        <v>1</v>
      </c>
    </row>
    <row r="78" spans="1:2" x14ac:dyDescent="0.2">
      <c r="A78" s="6" t="s">
        <v>374</v>
      </c>
      <c r="B78" s="63">
        <v>1</v>
      </c>
    </row>
    <row r="79" spans="1:2" x14ac:dyDescent="0.2">
      <c r="A79" s="6" t="s">
        <v>642</v>
      </c>
      <c r="B79" s="63">
        <v>1</v>
      </c>
    </row>
    <row r="80" spans="1:2" x14ac:dyDescent="0.2">
      <c r="A80" s="6" t="s">
        <v>237</v>
      </c>
      <c r="B80" s="63">
        <v>1</v>
      </c>
    </row>
    <row r="81" spans="1:2" x14ac:dyDescent="0.2">
      <c r="A81" s="6" t="s">
        <v>536</v>
      </c>
      <c r="B81" s="63">
        <v>1</v>
      </c>
    </row>
    <row r="82" spans="1:2" x14ac:dyDescent="0.2">
      <c r="A82" s="6" t="s">
        <v>191</v>
      </c>
      <c r="B82" s="63">
        <v>1</v>
      </c>
    </row>
    <row r="83" spans="1:2" x14ac:dyDescent="0.2">
      <c r="A83" s="6" t="s">
        <v>560</v>
      </c>
      <c r="B83" s="63">
        <v>1</v>
      </c>
    </row>
    <row r="84" spans="1:2" x14ac:dyDescent="0.2">
      <c r="A84" s="6" t="s">
        <v>291</v>
      </c>
      <c r="B84" s="63">
        <v>1</v>
      </c>
    </row>
    <row r="85" spans="1:2" x14ac:dyDescent="0.2">
      <c r="A85" s="6" t="s">
        <v>600</v>
      </c>
      <c r="B85" s="63">
        <v>1</v>
      </c>
    </row>
    <row r="86" spans="1:2" x14ac:dyDescent="0.2">
      <c r="A86" s="6" t="s">
        <v>206</v>
      </c>
      <c r="B86" s="63">
        <v>1</v>
      </c>
    </row>
    <row r="87" spans="1:2" x14ac:dyDescent="0.2">
      <c r="A87" s="6" t="s">
        <v>159</v>
      </c>
      <c r="B87" s="63">
        <v>1</v>
      </c>
    </row>
    <row r="88" spans="1:2" x14ac:dyDescent="0.2">
      <c r="A88" s="6" t="s">
        <v>228</v>
      </c>
      <c r="B88" s="63">
        <v>1</v>
      </c>
    </row>
    <row r="89" spans="1:2" x14ac:dyDescent="0.2">
      <c r="A89" s="6" t="s">
        <v>651</v>
      </c>
      <c r="B89" s="63">
        <v>1</v>
      </c>
    </row>
    <row r="90" spans="1:2" x14ac:dyDescent="0.2">
      <c r="A90" s="6" t="s">
        <v>391</v>
      </c>
      <c r="B90" s="63">
        <v>1</v>
      </c>
    </row>
    <row r="91" spans="1:2" x14ac:dyDescent="0.2">
      <c r="A91" s="6" t="s">
        <v>372</v>
      </c>
      <c r="B91" s="63">
        <v>1</v>
      </c>
    </row>
    <row r="92" spans="1:2" x14ac:dyDescent="0.2">
      <c r="A92" s="6" t="s">
        <v>428</v>
      </c>
      <c r="B92" s="63">
        <v>1</v>
      </c>
    </row>
    <row r="93" spans="1:2" x14ac:dyDescent="0.2">
      <c r="A93" s="6" t="s">
        <v>545</v>
      </c>
      <c r="B93" s="63">
        <v>1</v>
      </c>
    </row>
    <row r="94" spans="1:2" x14ac:dyDescent="0.2">
      <c r="A94" s="6" t="s">
        <v>430</v>
      </c>
      <c r="B94" s="63">
        <v>1</v>
      </c>
    </row>
    <row r="95" spans="1:2" x14ac:dyDescent="0.2">
      <c r="A95" s="6" t="s">
        <v>162</v>
      </c>
      <c r="B95" s="63">
        <v>1</v>
      </c>
    </row>
    <row r="96" spans="1:2" x14ac:dyDescent="0.2">
      <c r="A96" s="6" t="s">
        <v>653</v>
      </c>
      <c r="B96" s="63">
        <v>1</v>
      </c>
    </row>
    <row r="97" spans="1:2" x14ac:dyDescent="0.2">
      <c r="A97" s="6" t="s">
        <v>573</v>
      </c>
      <c r="B97" s="63">
        <v>1</v>
      </c>
    </row>
    <row r="98" spans="1:2" x14ac:dyDescent="0.2">
      <c r="A98" s="6" t="s">
        <v>660</v>
      </c>
      <c r="B98" s="63">
        <v>1</v>
      </c>
    </row>
    <row r="99" spans="1:2" x14ac:dyDescent="0.2">
      <c r="A99" s="6" t="s">
        <v>196</v>
      </c>
      <c r="B99" s="63">
        <v>1</v>
      </c>
    </row>
    <row r="100" spans="1:2" x14ac:dyDescent="0.2">
      <c r="A100" s="6" t="s">
        <v>670</v>
      </c>
      <c r="B100" s="63">
        <v>1</v>
      </c>
    </row>
    <row r="101" spans="1:2" x14ac:dyDescent="0.2">
      <c r="A101" s="6" t="s">
        <v>214</v>
      </c>
      <c r="B101" s="63">
        <v>1</v>
      </c>
    </row>
    <row r="102" spans="1:2" x14ac:dyDescent="0.2">
      <c r="A102" s="6" t="s">
        <v>463</v>
      </c>
      <c r="B102" s="63">
        <v>1</v>
      </c>
    </row>
    <row r="103" spans="1:2" x14ac:dyDescent="0.2">
      <c r="A103" s="6" t="s">
        <v>396</v>
      </c>
      <c r="B103" s="63">
        <v>1</v>
      </c>
    </row>
    <row r="104" spans="1:2" x14ac:dyDescent="0.2">
      <c r="A104" s="6" t="s">
        <v>155</v>
      </c>
      <c r="B104" s="63">
        <v>1</v>
      </c>
    </row>
    <row r="105" spans="1:2" x14ac:dyDescent="0.2">
      <c r="A105" s="6" t="s">
        <v>632</v>
      </c>
      <c r="B105" s="63">
        <v>1</v>
      </c>
    </row>
    <row r="106" spans="1:2" x14ac:dyDescent="0.2">
      <c r="A106" s="6" t="s">
        <v>474</v>
      </c>
      <c r="B106" s="63">
        <v>1</v>
      </c>
    </row>
    <row r="107" spans="1:2" x14ac:dyDescent="0.2">
      <c r="A107" s="6" t="s">
        <v>649</v>
      </c>
      <c r="B107" s="63">
        <v>1</v>
      </c>
    </row>
    <row r="108" spans="1:2" x14ac:dyDescent="0.2">
      <c r="A108" s="6" t="s">
        <v>393</v>
      </c>
      <c r="B108" s="63">
        <v>1</v>
      </c>
    </row>
    <row r="109" spans="1:2" x14ac:dyDescent="0.2">
      <c r="A109" s="6" t="s">
        <v>210</v>
      </c>
      <c r="B109" s="63">
        <v>1</v>
      </c>
    </row>
    <row r="110" spans="1:2" x14ac:dyDescent="0.2">
      <c r="A110" s="6" t="s">
        <v>224</v>
      </c>
      <c r="B110" s="63">
        <v>1</v>
      </c>
    </row>
    <row r="111" spans="1:2" x14ac:dyDescent="0.2">
      <c r="A111" s="6" t="s">
        <v>662</v>
      </c>
      <c r="B111" s="63">
        <v>1</v>
      </c>
    </row>
    <row r="112" spans="1:2" x14ac:dyDescent="0.2">
      <c r="A112" s="6" t="s">
        <v>320</v>
      </c>
      <c r="B112" s="63">
        <v>1</v>
      </c>
    </row>
    <row r="113" spans="1:2" x14ac:dyDescent="0.2">
      <c r="A113" s="6" t="s">
        <v>176</v>
      </c>
      <c r="B113" s="63">
        <v>1</v>
      </c>
    </row>
    <row r="114" spans="1:2" x14ac:dyDescent="0.2">
      <c r="A114" s="6" t="s">
        <v>459</v>
      </c>
      <c r="B114" s="63">
        <v>1</v>
      </c>
    </row>
    <row r="115" spans="1:2" x14ac:dyDescent="0.2">
      <c r="A115" s="6" t="s">
        <v>119</v>
      </c>
      <c r="B115" s="63">
        <v>1347</v>
      </c>
    </row>
  </sheetData>
  <pageMargins left="0.7" right="0.7" top="0.75" bottom="0.75" header="0.3" footer="0.3"/>
  <pageSetup orientation="portrait" horizontalDpi="0" verticalDpi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D2EE3-2BD2-B14E-9399-C4FD0F673C30}">
  <dimension ref="A3:B216"/>
  <sheetViews>
    <sheetView workbookViewId="0">
      <selection activeCell="A17" sqref="A17"/>
    </sheetView>
  </sheetViews>
  <sheetFormatPr baseColWidth="10" defaultRowHeight="16" x14ac:dyDescent="0.2"/>
  <cols>
    <col min="1" max="1" width="14.6640625" bestFit="1" customWidth="1"/>
    <col min="2" max="2" width="12.1640625" bestFit="1" customWidth="1"/>
  </cols>
  <sheetData>
    <row r="3" spans="1:2" x14ac:dyDescent="0.2">
      <c r="A3" s="4" t="s">
        <v>118</v>
      </c>
      <c r="B3" t="s">
        <v>120</v>
      </c>
    </row>
    <row r="4" spans="1:2" x14ac:dyDescent="0.2">
      <c r="A4" s="6" t="s">
        <v>68</v>
      </c>
      <c r="B4" s="63">
        <v>40</v>
      </c>
    </row>
    <row r="5" spans="1:2" x14ac:dyDescent="0.2">
      <c r="A5" s="6" t="s">
        <v>37</v>
      </c>
      <c r="B5" s="63">
        <v>38</v>
      </c>
    </row>
    <row r="6" spans="1:2" x14ac:dyDescent="0.2">
      <c r="A6" s="6" t="s">
        <v>307</v>
      </c>
      <c r="B6" s="63">
        <v>34</v>
      </c>
    </row>
    <row r="7" spans="1:2" x14ac:dyDescent="0.2">
      <c r="A7" s="6" t="s">
        <v>94</v>
      </c>
      <c r="B7" s="63">
        <v>31</v>
      </c>
    </row>
    <row r="8" spans="1:2" x14ac:dyDescent="0.2">
      <c r="A8" s="6" t="s">
        <v>123</v>
      </c>
      <c r="B8" s="63">
        <v>30</v>
      </c>
    </row>
    <row r="9" spans="1:2" x14ac:dyDescent="0.2">
      <c r="A9" s="6" t="s">
        <v>79</v>
      </c>
      <c r="B9" s="63">
        <v>24</v>
      </c>
    </row>
    <row r="10" spans="1:2" x14ac:dyDescent="0.2">
      <c r="A10" s="6" t="s">
        <v>83</v>
      </c>
      <c r="B10" s="63">
        <v>21</v>
      </c>
    </row>
    <row r="11" spans="1:2" x14ac:dyDescent="0.2">
      <c r="A11" s="6" t="s">
        <v>350</v>
      </c>
      <c r="B11" s="63">
        <v>17</v>
      </c>
    </row>
    <row r="12" spans="1:2" x14ac:dyDescent="0.2">
      <c r="A12" s="6" t="s">
        <v>164</v>
      </c>
      <c r="B12" s="63">
        <v>16</v>
      </c>
    </row>
    <row r="13" spans="1:2" x14ac:dyDescent="0.2">
      <c r="A13" s="6" t="s">
        <v>114</v>
      </c>
      <c r="B13" s="63">
        <v>15</v>
      </c>
    </row>
    <row r="14" spans="1:2" x14ac:dyDescent="0.2">
      <c r="A14" s="6" t="s">
        <v>32</v>
      </c>
      <c r="B14" s="63">
        <v>14</v>
      </c>
    </row>
    <row r="15" spans="1:2" x14ac:dyDescent="0.2">
      <c r="A15" s="6" t="s">
        <v>244</v>
      </c>
      <c r="B15" s="63">
        <v>12</v>
      </c>
    </row>
    <row r="16" spans="1:2" x14ac:dyDescent="0.2">
      <c r="A16" s="6" t="s">
        <v>163</v>
      </c>
      <c r="B16" s="63">
        <v>12</v>
      </c>
    </row>
    <row r="17" spans="1:2" x14ac:dyDescent="0.2">
      <c r="A17" s="6" t="s">
        <v>251</v>
      </c>
      <c r="B17" s="63">
        <v>12</v>
      </c>
    </row>
    <row r="18" spans="1:2" x14ac:dyDescent="0.2">
      <c r="A18" s="6" t="s">
        <v>252</v>
      </c>
      <c r="B18" s="63">
        <v>11</v>
      </c>
    </row>
    <row r="19" spans="1:2" x14ac:dyDescent="0.2">
      <c r="A19" s="6" t="s">
        <v>81</v>
      </c>
      <c r="B19" s="63">
        <v>10</v>
      </c>
    </row>
    <row r="20" spans="1:2" x14ac:dyDescent="0.2">
      <c r="A20" s="6" t="s">
        <v>21</v>
      </c>
      <c r="B20" s="63">
        <v>10</v>
      </c>
    </row>
    <row r="21" spans="1:2" x14ac:dyDescent="0.2">
      <c r="A21" s="6" t="s">
        <v>410</v>
      </c>
      <c r="B21" s="63">
        <v>10</v>
      </c>
    </row>
    <row r="22" spans="1:2" x14ac:dyDescent="0.2">
      <c r="A22" s="6" t="s">
        <v>218</v>
      </c>
      <c r="B22" s="63">
        <v>10</v>
      </c>
    </row>
    <row r="23" spans="1:2" x14ac:dyDescent="0.2">
      <c r="A23" s="6" t="s">
        <v>402</v>
      </c>
      <c r="B23" s="63">
        <v>10</v>
      </c>
    </row>
    <row r="24" spans="1:2" x14ac:dyDescent="0.2">
      <c r="A24" s="6" t="s">
        <v>161</v>
      </c>
      <c r="B24" s="63">
        <v>10</v>
      </c>
    </row>
    <row r="25" spans="1:2" x14ac:dyDescent="0.2">
      <c r="A25" s="6" t="s">
        <v>140</v>
      </c>
      <c r="B25" s="63">
        <v>9</v>
      </c>
    </row>
    <row r="26" spans="1:2" x14ac:dyDescent="0.2">
      <c r="A26" s="6" t="s">
        <v>143</v>
      </c>
      <c r="B26" s="63">
        <v>9</v>
      </c>
    </row>
    <row r="27" spans="1:2" x14ac:dyDescent="0.2">
      <c r="A27" s="6" t="s">
        <v>84</v>
      </c>
      <c r="B27" s="63">
        <v>9</v>
      </c>
    </row>
    <row r="28" spans="1:2" x14ac:dyDescent="0.2">
      <c r="A28" s="6" t="s">
        <v>260</v>
      </c>
      <c r="B28" s="63">
        <v>9</v>
      </c>
    </row>
    <row r="29" spans="1:2" x14ac:dyDescent="0.2">
      <c r="A29" s="6" t="s">
        <v>145</v>
      </c>
      <c r="B29" s="63">
        <v>8</v>
      </c>
    </row>
    <row r="30" spans="1:2" x14ac:dyDescent="0.2">
      <c r="A30" s="6" t="s">
        <v>235</v>
      </c>
      <c r="B30" s="63">
        <v>8</v>
      </c>
    </row>
    <row r="31" spans="1:2" x14ac:dyDescent="0.2">
      <c r="A31" s="6" t="s">
        <v>152</v>
      </c>
      <c r="B31" s="63">
        <v>8</v>
      </c>
    </row>
    <row r="32" spans="1:2" x14ac:dyDescent="0.2">
      <c r="A32" s="6" t="s">
        <v>217</v>
      </c>
      <c r="B32" s="63">
        <v>8</v>
      </c>
    </row>
    <row r="33" spans="1:2" x14ac:dyDescent="0.2">
      <c r="A33" s="6" t="s">
        <v>327</v>
      </c>
      <c r="B33" s="63">
        <v>8</v>
      </c>
    </row>
    <row r="34" spans="1:2" x14ac:dyDescent="0.2">
      <c r="A34" s="6" t="s">
        <v>399</v>
      </c>
      <c r="B34" s="63">
        <v>7</v>
      </c>
    </row>
    <row r="35" spans="1:2" x14ac:dyDescent="0.2">
      <c r="A35" s="6" t="s">
        <v>271</v>
      </c>
      <c r="B35" s="63">
        <v>7</v>
      </c>
    </row>
    <row r="36" spans="1:2" x14ac:dyDescent="0.2">
      <c r="A36" s="6" t="s">
        <v>322</v>
      </c>
      <c r="B36" s="63">
        <v>7</v>
      </c>
    </row>
    <row r="37" spans="1:2" x14ac:dyDescent="0.2">
      <c r="A37" s="6" t="s">
        <v>378</v>
      </c>
      <c r="B37" s="63">
        <v>7</v>
      </c>
    </row>
    <row r="38" spans="1:2" x14ac:dyDescent="0.2">
      <c r="A38" s="6" t="s">
        <v>35</v>
      </c>
      <c r="B38" s="63">
        <v>7</v>
      </c>
    </row>
    <row r="39" spans="1:2" x14ac:dyDescent="0.2">
      <c r="A39" s="6" t="s">
        <v>258</v>
      </c>
      <c r="B39" s="63">
        <v>6</v>
      </c>
    </row>
    <row r="40" spans="1:2" x14ac:dyDescent="0.2">
      <c r="A40" s="6" t="s">
        <v>97</v>
      </c>
      <c r="B40" s="63">
        <v>6</v>
      </c>
    </row>
    <row r="41" spans="1:2" x14ac:dyDescent="0.2">
      <c r="A41" s="6" t="s">
        <v>115</v>
      </c>
      <c r="B41" s="63">
        <v>6</v>
      </c>
    </row>
    <row r="42" spans="1:2" x14ac:dyDescent="0.2">
      <c r="A42" s="6" t="s">
        <v>130</v>
      </c>
      <c r="B42" s="63">
        <v>6</v>
      </c>
    </row>
    <row r="43" spans="1:2" x14ac:dyDescent="0.2">
      <c r="A43" s="6" t="s">
        <v>248</v>
      </c>
      <c r="B43" s="63">
        <v>6</v>
      </c>
    </row>
    <row r="44" spans="1:2" x14ac:dyDescent="0.2">
      <c r="A44" s="6" t="s">
        <v>157</v>
      </c>
      <c r="B44" s="63">
        <v>6</v>
      </c>
    </row>
    <row r="45" spans="1:2" x14ac:dyDescent="0.2">
      <c r="A45" s="6" t="s">
        <v>62</v>
      </c>
      <c r="B45" s="63">
        <v>6</v>
      </c>
    </row>
    <row r="46" spans="1:2" x14ac:dyDescent="0.2">
      <c r="A46" s="6" t="s">
        <v>66</v>
      </c>
      <c r="B46" s="63">
        <v>6</v>
      </c>
    </row>
    <row r="47" spans="1:2" x14ac:dyDescent="0.2">
      <c r="A47" s="6" t="s">
        <v>200</v>
      </c>
      <c r="B47" s="63">
        <v>6</v>
      </c>
    </row>
    <row r="48" spans="1:2" x14ac:dyDescent="0.2">
      <c r="A48" s="6" t="s">
        <v>139</v>
      </c>
      <c r="B48" s="63">
        <v>6</v>
      </c>
    </row>
    <row r="49" spans="1:2" x14ac:dyDescent="0.2">
      <c r="A49" s="6" t="s">
        <v>276</v>
      </c>
      <c r="B49" s="63">
        <v>6</v>
      </c>
    </row>
    <row r="50" spans="1:2" x14ac:dyDescent="0.2">
      <c r="A50" s="6" t="s">
        <v>386</v>
      </c>
      <c r="B50" s="63">
        <v>6</v>
      </c>
    </row>
    <row r="51" spans="1:2" x14ac:dyDescent="0.2">
      <c r="A51" s="6" t="s">
        <v>262</v>
      </c>
      <c r="B51" s="63">
        <v>4</v>
      </c>
    </row>
    <row r="52" spans="1:2" x14ac:dyDescent="0.2">
      <c r="A52" s="6" t="s">
        <v>240</v>
      </c>
      <c r="B52" s="63">
        <v>4</v>
      </c>
    </row>
    <row r="53" spans="1:2" x14ac:dyDescent="0.2">
      <c r="A53" s="6" t="s">
        <v>189</v>
      </c>
      <c r="B53" s="63">
        <v>4</v>
      </c>
    </row>
    <row r="54" spans="1:2" x14ac:dyDescent="0.2">
      <c r="A54" s="6" t="s">
        <v>368</v>
      </c>
      <c r="B54" s="63">
        <v>4</v>
      </c>
    </row>
    <row r="55" spans="1:2" x14ac:dyDescent="0.2">
      <c r="A55" s="6" t="s">
        <v>404</v>
      </c>
      <c r="B55" s="63">
        <v>4</v>
      </c>
    </row>
    <row r="56" spans="1:2" x14ac:dyDescent="0.2">
      <c r="A56" s="6" t="s">
        <v>160</v>
      </c>
      <c r="B56" s="63">
        <v>4</v>
      </c>
    </row>
    <row r="57" spans="1:2" x14ac:dyDescent="0.2">
      <c r="A57" s="6" t="s">
        <v>257</v>
      </c>
      <c r="B57" s="63">
        <v>4</v>
      </c>
    </row>
    <row r="58" spans="1:2" x14ac:dyDescent="0.2">
      <c r="A58" s="6" t="s">
        <v>109</v>
      </c>
      <c r="B58" s="63">
        <v>4</v>
      </c>
    </row>
    <row r="59" spans="1:2" x14ac:dyDescent="0.2">
      <c r="A59" s="6" t="s">
        <v>232</v>
      </c>
      <c r="B59" s="63">
        <v>4</v>
      </c>
    </row>
    <row r="60" spans="1:2" x14ac:dyDescent="0.2">
      <c r="A60" s="6" t="s">
        <v>300</v>
      </c>
      <c r="B60" s="63">
        <v>3</v>
      </c>
    </row>
    <row r="61" spans="1:2" x14ac:dyDescent="0.2">
      <c r="A61" s="6" t="s">
        <v>298</v>
      </c>
      <c r="B61" s="63">
        <v>3</v>
      </c>
    </row>
    <row r="62" spans="1:2" x14ac:dyDescent="0.2">
      <c r="A62" s="6" t="s">
        <v>272</v>
      </c>
      <c r="B62" s="63">
        <v>3</v>
      </c>
    </row>
    <row r="63" spans="1:2" x14ac:dyDescent="0.2">
      <c r="A63" s="6" t="s">
        <v>268</v>
      </c>
      <c r="B63" s="63">
        <v>3</v>
      </c>
    </row>
    <row r="64" spans="1:2" x14ac:dyDescent="0.2">
      <c r="A64" s="6" t="s">
        <v>293</v>
      </c>
      <c r="B64" s="63">
        <v>3</v>
      </c>
    </row>
    <row r="65" spans="1:2" x14ac:dyDescent="0.2">
      <c r="A65" s="6" t="s">
        <v>373</v>
      </c>
      <c r="B65" s="63">
        <v>3</v>
      </c>
    </row>
    <row r="66" spans="1:2" x14ac:dyDescent="0.2">
      <c r="A66" s="6" t="s">
        <v>255</v>
      </c>
      <c r="B66" s="63">
        <v>3</v>
      </c>
    </row>
    <row r="67" spans="1:2" x14ac:dyDescent="0.2">
      <c r="A67" s="6" t="s">
        <v>199</v>
      </c>
      <c r="B67" s="63">
        <v>3</v>
      </c>
    </row>
    <row r="68" spans="1:2" x14ac:dyDescent="0.2">
      <c r="A68" s="6" t="s">
        <v>310</v>
      </c>
      <c r="B68" s="63">
        <v>3</v>
      </c>
    </row>
    <row r="69" spans="1:2" x14ac:dyDescent="0.2">
      <c r="A69" s="6" t="s">
        <v>332</v>
      </c>
      <c r="B69" s="63">
        <v>3</v>
      </c>
    </row>
    <row r="70" spans="1:2" x14ac:dyDescent="0.2">
      <c r="A70" s="6" t="s">
        <v>264</v>
      </c>
      <c r="B70" s="63">
        <v>3</v>
      </c>
    </row>
    <row r="71" spans="1:2" x14ac:dyDescent="0.2">
      <c r="A71" s="6" t="s">
        <v>5</v>
      </c>
      <c r="B71" s="63">
        <v>3</v>
      </c>
    </row>
    <row r="72" spans="1:2" x14ac:dyDescent="0.2">
      <c r="A72" s="6" t="s">
        <v>303</v>
      </c>
      <c r="B72" s="63">
        <v>3</v>
      </c>
    </row>
    <row r="73" spans="1:2" x14ac:dyDescent="0.2">
      <c r="A73" s="6" t="s">
        <v>207</v>
      </c>
      <c r="B73" s="63">
        <v>3</v>
      </c>
    </row>
    <row r="74" spans="1:2" x14ac:dyDescent="0.2">
      <c r="A74" s="6" t="s">
        <v>202</v>
      </c>
      <c r="B74" s="63">
        <v>3</v>
      </c>
    </row>
    <row r="75" spans="1:2" x14ac:dyDescent="0.2">
      <c r="A75" s="6" t="s">
        <v>134</v>
      </c>
      <c r="B75" s="63">
        <v>3</v>
      </c>
    </row>
    <row r="76" spans="1:2" x14ac:dyDescent="0.2">
      <c r="A76" s="6" t="s">
        <v>384</v>
      </c>
      <c r="B76" s="63">
        <v>3</v>
      </c>
    </row>
    <row r="77" spans="1:2" x14ac:dyDescent="0.2">
      <c r="A77" s="6" t="s">
        <v>375</v>
      </c>
      <c r="B77" s="63">
        <v>3</v>
      </c>
    </row>
    <row r="78" spans="1:2" x14ac:dyDescent="0.2">
      <c r="A78" s="6" t="s">
        <v>99</v>
      </c>
      <c r="B78" s="63">
        <v>3</v>
      </c>
    </row>
    <row r="79" spans="1:2" x14ac:dyDescent="0.2">
      <c r="A79" s="6" t="s">
        <v>127</v>
      </c>
      <c r="B79" s="63">
        <v>3</v>
      </c>
    </row>
    <row r="80" spans="1:2" x14ac:dyDescent="0.2">
      <c r="A80" s="6" t="s">
        <v>188</v>
      </c>
      <c r="B80" s="63">
        <v>3</v>
      </c>
    </row>
    <row r="81" spans="1:2" x14ac:dyDescent="0.2">
      <c r="A81" s="6" t="s">
        <v>41</v>
      </c>
      <c r="B81" s="63">
        <v>3</v>
      </c>
    </row>
    <row r="82" spans="1:2" x14ac:dyDescent="0.2">
      <c r="A82" s="6" t="s">
        <v>78</v>
      </c>
      <c r="B82" s="63">
        <v>3</v>
      </c>
    </row>
    <row r="83" spans="1:2" x14ac:dyDescent="0.2">
      <c r="A83" s="6" t="s">
        <v>330</v>
      </c>
      <c r="B83" s="63">
        <v>2</v>
      </c>
    </row>
    <row r="84" spans="1:2" x14ac:dyDescent="0.2">
      <c r="A84" s="6" t="s">
        <v>405</v>
      </c>
      <c r="B84" s="63">
        <v>2</v>
      </c>
    </row>
    <row r="85" spans="1:2" x14ac:dyDescent="0.2">
      <c r="A85" s="6" t="s">
        <v>221</v>
      </c>
      <c r="B85" s="63">
        <v>2</v>
      </c>
    </row>
    <row r="86" spans="1:2" x14ac:dyDescent="0.2">
      <c r="A86" s="6" t="s">
        <v>331</v>
      </c>
      <c r="B86" s="63">
        <v>2</v>
      </c>
    </row>
    <row r="87" spans="1:2" x14ac:dyDescent="0.2">
      <c r="A87" s="6" t="s">
        <v>247</v>
      </c>
      <c r="B87" s="63">
        <v>2</v>
      </c>
    </row>
    <row r="88" spans="1:2" x14ac:dyDescent="0.2">
      <c r="A88" s="6" t="s">
        <v>279</v>
      </c>
      <c r="B88" s="63">
        <v>2</v>
      </c>
    </row>
    <row r="89" spans="1:2" x14ac:dyDescent="0.2">
      <c r="A89" s="6" t="s">
        <v>337</v>
      </c>
      <c r="B89" s="63">
        <v>2</v>
      </c>
    </row>
    <row r="90" spans="1:2" x14ac:dyDescent="0.2">
      <c r="A90" s="6" t="s">
        <v>256</v>
      </c>
      <c r="B90" s="63">
        <v>2</v>
      </c>
    </row>
    <row r="91" spans="1:2" x14ac:dyDescent="0.2">
      <c r="A91" s="6" t="s">
        <v>336</v>
      </c>
      <c r="B91" s="63">
        <v>2</v>
      </c>
    </row>
    <row r="92" spans="1:2" x14ac:dyDescent="0.2">
      <c r="A92" s="6" t="s">
        <v>259</v>
      </c>
      <c r="B92" s="63">
        <v>2</v>
      </c>
    </row>
    <row r="93" spans="1:2" x14ac:dyDescent="0.2">
      <c r="A93" s="6" t="s">
        <v>198</v>
      </c>
      <c r="B93" s="63">
        <v>2</v>
      </c>
    </row>
    <row r="94" spans="1:2" x14ac:dyDescent="0.2">
      <c r="A94" s="6" t="s">
        <v>321</v>
      </c>
      <c r="B94" s="63">
        <v>2</v>
      </c>
    </row>
    <row r="95" spans="1:2" x14ac:dyDescent="0.2">
      <c r="A95" s="6" t="s">
        <v>380</v>
      </c>
      <c r="B95" s="63">
        <v>2</v>
      </c>
    </row>
    <row r="96" spans="1:2" x14ac:dyDescent="0.2">
      <c r="A96" s="6" t="s">
        <v>406</v>
      </c>
      <c r="B96" s="63">
        <v>2</v>
      </c>
    </row>
    <row r="97" spans="1:2" x14ac:dyDescent="0.2">
      <c r="A97" s="6" t="s">
        <v>324</v>
      </c>
      <c r="B97" s="63">
        <v>2</v>
      </c>
    </row>
    <row r="98" spans="1:2" x14ac:dyDescent="0.2">
      <c r="A98" s="6" t="s">
        <v>144</v>
      </c>
      <c r="B98" s="63">
        <v>2</v>
      </c>
    </row>
    <row r="99" spans="1:2" x14ac:dyDescent="0.2">
      <c r="A99" s="6" t="s">
        <v>180</v>
      </c>
      <c r="B99" s="63">
        <v>2</v>
      </c>
    </row>
    <row r="100" spans="1:2" x14ac:dyDescent="0.2">
      <c r="A100" s="6" t="s">
        <v>178</v>
      </c>
      <c r="B100" s="63">
        <v>2</v>
      </c>
    </row>
    <row r="101" spans="1:2" x14ac:dyDescent="0.2">
      <c r="A101" s="6" t="s">
        <v>379</v>
      </c>
      <c r="B101" s="63">
        <v>2</v>
      </c>
    </row>
    <row r="102" spans="1:2" x14ac:dyDescent="0.2">
      <c r="A102" s="6" t="s">
        <v>323</v>
      </c>
      <c r="B102" s="63">
        <v>2</v>
      </c>
    </row>
    <row r="103" spans="1:2" x14ac:dyDescent="0.2">
      <c r="A103" s="6" t="s">
        <v>241</v>
      </c>
      <c r="B103" s="63">
        <v>2</v>
      </c>
    </row>
    <row r="104" spans="1:2" x14ac:dyDescent="0.2">
      <c r="A104" s="6" t="s">
        <v>265</v>
      </c>
      <c r="B104" s="63">
        <v>2</v>
      </c>
    </row>
    <row r="105" spans="1:2" x14ac:dyDescent="0.2">
      <c r="A105" s="6" t="s">
        <v>311</v>
      </c>
      <c r="B105" s="63">
        <v>2</v>
      </c>
    </row>
    <row r="106" spans="1:2" x14ac:dyDescent="0.2">
      <c r="A106" s="6" t="s">
        <v>185</v>
      </c>
      <c r="B106" s="63">
        <v>2</v>
      </c>
    </row>
    <row r="107" spans="1:2" x14ac:dyDescent="0.2">
      <c r="A107" s="6" t="s">
        <v>315</v>
      </c>
      <c r="B107" s="63">
        <v>2</v>
      </c>
    </row>
    <row r="108" spans="1:2" x14ac:dyDescent="0.2">
      <c r="A108" s="6" t="s">
        <v>409</v>
      </c>
      <c r="B108" s="63">
        <v>2</v>
      </c>
    </row>
    <row r="109" spans="1:2" x14ac:dyDescent="0.2">
      <c r="A109" s="6" t="s">
        <v>329</v>
      </c>
      <c r="B109" s="63">
        <v>2</v>
      </c>
    </row>
    <row r="110" spans="1:2" x14ac:dyDescent="0.2">
      <c r="A110" s="6" t="s">
        <v>286</v>
      </c>
      <c r="B110" s="63">
        <v>2</v>
      </c>
    </row>
    <row r="111" spans="1:2" x14ac:dyDescent="0.2">
      <c r="A111" s="6" t="s">
        <v>313</v>
      </c>
      <c r="B111" s="63">
        <v>2</v>
      </c>
    </row>
    <row r="112" spans="1:2" x14ac:dyDescent="0.2">
      <c r="A112" s="6" t="s">
        <v>370</v>
      </c>
      <c r="B112" s="63">
        <v>2</v>
      </c>
    </row>
    <row r="113" spans="1:2" x14ac:dyDescent="0.2">
      <c r="A113" s="6" t="s">
        <v>91</v>
      </c>
      <c r="B113" s="63">
        <v>2</v>
      </c>
    </row>
    <row r="114" spans="1:2" x14ac:dyDescent="0.2">
      <c r="A114" s="6" t="s">
        <v>309</v>
      </c>
      <c r="B114" s="63">
        <v>2</v>
      </c>
    </row>
    <row r="115" spans="1:2" x14ac:dyDescent="0.2">
      <c r="A115" s="6" t="s">
        <v>135</v>
      </c>
      <c r="B115" s="63">
        <v>2</v>
      </c>
    </row>
    <row r="116" spans="1:2" x14ac:dyDescent="0.2">
      <c r="A116" s="6" t="s">
        <v>254</v>
      </c>
      <c r="B116" s="63">
        <v>2</v>
      </c>
    </row>
    <row r="117" spans="1:2" x14ac:dyDescent="0.2">
      <c r="A117" s="6" t="s">
        <v>151</v>
      </c>
      <c r="B117" s="63">
        <v>2</v>
      </c>
    </row>
    <row r="118" spans="1:2" x14ac:dyDescent="0.2">
      <c r="A118" s="6" t="s">
        <v>183</v>
      </c>
      <c r="B118" s="63">
        <v>2</v>
      </c>
    </row>
    <row r="119" spans="1:2" x14ac:dyDescent="0.2">
      <c r="A119" s="6" t="s">
        <v>328</v>
      </c>
      <c r="B119" s="63">
        <v>2</v>
      </c>
    </row>
    <row r="120" spans="1:2" x14ac:dyDescent="0.2">
      <c r="A120" s="6" t="s">
        <v>173</v>
      </c>
      <c r="B120" s="63">
        <v>2</v>
      </c>
    </row>
    <row r="121" spans="1:2" x14ac:dyDescent="0.2">
      <c r="A121" s="6" t="s">
        <v>245</v>
      </c>
      <c r="B121" s="63">
        <v>2</v>
      </c>
    </row>
    <row r="122" spans="1:2" x14ac:dyDescent="0.2">
      <c r="A122" s="6" t="s">
        <v>347</v>
      </c>
      <c r="B122" s="63">
        <v>2</v>
      </c>
    </row>
    <row r="123" spans="1:2" x14ac:dyDescent="0.2">
      <c r="A123" s="6" t="s">
        <v>383</v>
      </c>
      <c r="B123" s="63">
        <v>2</v>
      </c>
    </row>
    <row r="124" spans="1:2" x14ac:dyDescent="0.2">
      <c r="A124" s="6" t="s">
        <v>76</v>
      </c>
      <c r="B124" s="63">
        <v>2</v>
      </c>
    </row>
    <row r="125" spans="1:2" x14ac:dyDescent="0.2">
      <c r="A125" s="6" t="s">
        <v>233</v>
      </c>
      <c r="B125" s="63">
        <v>2</v>
      </c>
    </row>
    <row r="126" spans="1:2" x14ac:dyDescent="0.2">
      <c r="A126" s="6" t="s">
        <v>342</v>
      </c>
      <c r="B126" s="63">
        <v>2</v>
      </c>
    </row>
    <row r="127" spans="1:2" x14ac:dyDescent="0.2">
      <c r="A127" s="6" t="s">
        <v>389</v>
      </c>
      <c r="B127" s="63">
        <v>2</v>
      </c>
    </row>
    <row r="128" spans="1:2" x14ac:dyDescent="0.2">
      <c r="A128" s="6" t="s">
        <v>204</v>
      </c>
      <c r="B128" s="63">
        <v>1</v>
      </c>
    </row>
    <row r="129" spans="1:2" x14ac:dyDescent="0.2">
      <c r="A129" s="6" t="s">
        <v>182</v>
      </c>
      <c r="B129" s="63">
        <v>1</v>
      </c>
    </row>
    <row r="130" spans="1:2" x14ac:dyDescent="0.2">
      <c r="A130" s="6" t="s">
        <v>371</v>
      </c>
      <c r="B130" s="63">
        <v>1</v>
      </c>
    </row>
    <row r="131" spans="1:2" x14ac:dyDescent="0.2">
      <c r="A131" s="6" t="s">
        <v>179</v>
      </c>
      <c r="B131" s="63">
        <v>1</v>
      </c>
    </row>
    <row r="132" spans="1:2" x14ac:dyDescent="0.2">
      <c r="A132" s="6" t="s">
        <v>335</v>
      </c>
      <c r="B132" s="63">
        <v>1</v>
      </c>
    </row>
    <row r="133" spans="1:2" x14ac:dyDescent="0.2">
      <c r="A133" s="6" t="s">
        <v>318</v>
      </c>
      <c r="B133" s="63">
        <v>1</v>
      </c>
    </row>
    <row r="134" spans="1:2" x14ac:dyDescent="0.2">
      <c r="A134" s="6" t="s">
        <v>297</v>
      </c>
      <c r="B134" s="63">
        <v>1</v>
      </c>
    </row>
    <row r="135" spans="1:2" x14ac:dyDescent="0.2">
      <c r="A135" s="6" t="s">
        <v>190</v>
      </c>
      <c r="B135" s="63">
        <v>1</v>
      </c>
    </row>
    <row r="136" spans="1:2" x14ac:dyDescent="0.2">
      <c r="A136" s="6" t="s">
        <v>295</v>
      </c>
      <c r="B136" s="63">
        <v>1</v>
      </c>
    </row>
    <row r="137" spans="1:2" x14ac:dyDescent="0.2">
      <c r="A137" s="6" t="s">
        <v>213</v>
      </c>
      <c r="B137" s="63">
        <v>1</v>
      </c>
    </row>
    <row r="138" spans="1:2" x14ac:dyDescent="0.2">
      <c r="A138" s="6" t="s">
        <v>126</v>
      </c>
      <c r="B138" s="63">
        <v>1</v>
      </c>
    </row>
    <row r="139" spans="1:2" x14ac:dyDescent="0.2">
      <c r="A139" s="6" t="s">
        <v>270</v>
      </c>
      <c r="B139" s="63">
        <v>1</v>
      </c>
    </row>
    <row r="140" spans="1:2" x14ac:dyDescent="0.2">
      <c r="A140" s="6" t="s">
        <v>275</v>
      </c>
      <c r="B140" s="63">
        <v>1</v>
      </c>
    </row>
    <row r="141" spans="1:2" x14ac:dyDescent="0.2">
      <c r="A141" s="6" t="s">
        <v>149</v>
      </c>
      <c r="B141" s="63">
        <v>1</v>
      </c>
    </row>
    <row r="142" spans="1:2" x14ac:dyDescent="0.2">
      <c r="A142" s="6" t="s">
        <v>302</v>
      </c>
      <c r="B142" s="63">
        <v>1</v>
      </c>
    </row>
    <row r="143" spans="1:2" x14ac:dyDescent="0.2">
      <c r="A143" s="6" t="s">
        <v>326</v>
      </c>
      <c r="B143" s="63">
        <v>1</v>
      </c>
    </row>
    <row r="144" spans="1:2" x14ac:dyDescent="0.2">
      <c r="A144" s="6" t="s">
        <v>187</v>
      </c>
      <c r="B144" s="63">
        <v>1</v>
      </c>
    </row>
    <row r="145" spans="1:2" x14ac:dyDescent="0.2">
      <c r="A145" s="6" t="s">
        <v>205</v>
      </c>
      <c r="B145" s="63">
        <v>1</v>
      </c>
    </row>
    <row r="146" spans="1:2" x14ac:dyDescent="0.2">
      <c r="A146" s="6" t="s">
        <v>395</v>
      </c>
      <c r="B146" s="63">
        <v>1</v>
      </c>
    </row>
    <row r="147" spans="1:2" x14ac:dyDescent="0.2">
      <c r="A147" s="6" t="s">
        <v>158</v>
      </c>
      <c r="B147" s="63">
        <v>1</v>
      </c>
    </row>
    <row r="148" spans="1:2" x14ac:dyDescent="0.2">
      <c r="A148" s="6" t="s">
        <v>294</v>
      </c>
      <c r="B148" s="63">
        <v>1</v>
      </c>
    </row>
    <row r="149" spans="1:2" x14ac:dyDescent="0.2">
      <c r="A149" s="6" t="s">
        <v>231</v>
      </c>
      <c r="B149" s="63">
        <v>1</v>
      </c>
    </row>
    <row r="150" spans="1:2" x14ac:dyDescent="0.2">
      <c r="A150" s="6" t="s">
        <v>197</v>
      </c>
      <c r="B150" s="63">
        <v>1</v>
      </c>
    </row>
    <row r="151" spans="1:2" x14ac:dyDescent="0.2">
      <c r="A151" s="6" t="s">
        <v>193</v>
      </c>
      <c r="B151" s="63">
        <v>1</v>
      </c>
    </row>
    <row r="152" spans="1:2" x14ac:dyDescent="0.2">
      <c r="A152" s="6" t="s">
        <v>175</v>
      </c>
      <c r="B152" s="63">
        <v>1</v>
      </c>
    </row>
    <row r="153" spans="1:2" x14ac:dyDescent="0.2">
      <c r="A153" s="6" t="s">
        <v>316</v>
      </c>
      <c r="B153" s="63">
        <v>1</v>
      </c>
    </row>
    <row r="154" spans="1:2" x14ac:dyDescent="0.2">
      <c r="A154" s="6" t="s">
        <v>334</v>
      </c>
      <c r="B154" s="63">
        <v>1</v>
      </c>
    </row>
    <row r="155" spans="1:2" x14ac:dyDescent="0.2">
      <c r="A155" s="6" t="s">
        <v>411</v>
      </c>
      <c r="B155" s="63">
        <v>1</v>
      </c>
    </row>
    <row r="156" spans="1:2" x14ac:dyDescent="0.2">
      <c r="A156" s="6" t="s">
        <v>277</v>
      </c>
      <c r="B156" s="63">
        <v>1</v>
      </c>
    </row>
    <row r="157" spans="1:2" x14ac:dyDescent="0.2">
      <c r="A157" s="6" t="s">
        <v>195</v>
      </c>
      <c r="B157" s="63">
        <v>1</v>
      </c>
    </row>
    <row r="158" spans="1:2" x14ac:dyDescent="0.2">
      <c r="A158" s="6" t="s">
        <v>142</v>
      </c>
      <c r="B158" s="63">
        <v>1</v>
      </c>
    </row>
    <row r="159" spans="1:2" x14ac:dyDescent="0.2">
      <c r="A159" s="6" t="s">
        <v>412</v>
      </c>
      <c r="B159" s="63">
        <v>1</v>
      </c>
    </row>
    <row r="160" spans="1:2" x14ac:dyDescent="0.2">
      <c r="A160" s="6" t="s">
        <v>280</v>
      </c>
      <c r="B160" s="63">
        <v>1</v>
      </c>
    </row>
    <row r="161" spans="1:2" x14ac:dyDescent="0.2">
      <c r="A161" s="6" t="s">
        <v>281</v>
      </c>
      <c r="B161" s="63">
        <v>1</v>
      </c>
    </row>
    <row r="162" spans="1:2" x14ac:dyDescent="0.2">
      <c r="A162" s="6" t="s">
        <v>226</v>
      </c>
      <c r="B162" s="63">
        <v>1</v>
      </c>
    </row>
    <row r="163" spans="1:2" x14ac:dyDescent="0.2">
      <c r="A163" s="6" t="s">
        <v>181</v>
      </c>
      <c r="B163" s="63">
        <v>1</v>
      </c>
    </row>
    <row r="164" spans="1:2" x14ac:dyDescent="0.2">
      <c r="A164" s="6" t="s">
        <v>287</v>
      </c>
      <c r="B164" s="63">
        <v>1</v>
      </c>
    </row>
    <row r="165" spans="1:2" x14ac:dyDescent="0.2">
      <c r="A165" s="6" t="s">
        <v>266</v>
      </c>
      <c r="B165" s="63">
        <v>1</v>
      </c>
    </row>
    <row r="166" spans="1:2" x14ac:dyDescent="0.2">
      <c r="A166" s="6" t="s">
        <v>390</v>
      </c>
      <c r="B166" s="63">
        <v>1</v>
      </c>
    </row>
    <row r="167" spans="1:2" x14ac:dyDescent="0.2">
      <c r="A167" s="6" t="s">
        <v>305</v>
      </c>
      <c r="B167" s="63">
        <v>1</v>
      </c>
    </row>
    <row r="168" spans="1:2" x14ac:dyDescent="0.2">
      <c r="A168" s="6" t="s">
        <v>172</v>
      </c>
      <c r="B168" s="63">
        <v>1</v>
      </c>
    </row>
    <row r="169" spans="1:2" x14ac:dyDescent="0.2">
      <c r="A169" s="6" t="s">
        <v>306</v>
      </c>
      <c r="B169" s="63">
        <v>1</v>
      </c>
    </row>
    <row r="170" spans="1:2" x14ac:dyDescent="0.2">
      <c r="A170" s="6" t="s">
        <v>407</v>
      </c>
      <c r="B170" s="63">
        <v>1</v>
      </c>
    </row>
    <row r="171" spans="1:2" x14ac:dyDescent="0.2">
      <c r="A171" s="6" t="s">
        <v>208</v>
      </c>
      <c r="B171" s="63">
        <v>1</v>
      </c>
    </row>
    <row r="172" spans="1:2" x14ac:dyDescent="0.2">
      <c r="A172" s="6" t="s">
        <v>314</v>
      </c>
      <c r="B172" s="63">
        <v>1</v>
      </c>
    </row>
    <row r="173" spans="1:2" x14ac:dyDescent="0.2">
      <c r="A173" s="6" t="s">
        <v>153</v>
      </c>
      <c r="B173" s="63">
        <v>1</v>
      </c>
    </row>
    <row r="174" spans="1:2" x14ac:dyDescent="0.2">
      <c r="A174" s="6" t="s">
        <v>317</v>
      </c>
      <c r="B174" s="63">
        <v>1</v>
      </c>
    </row>
    <row r="175" spans="1:2" x14ac:dyDescent="0.2">
      <c r="A175" s="6" t="s">
        <v>381</v>
      </c>
      <c r="B175" s="63">
        <v>1</v>
      </c>
    </row>
    <row r="176" spans="1:2" x14ac:dyDescent="0.2">
      <c r="A176" s="6" t="s">
        <v>209</v>
      </c>
      <c r="B176" s="63">
        <v>1</v>
      </c>
    </row>
    <row r="177" spans="1:2" x14ac:dyDescent="0.2">
      <c r="A177" s="6" t="s">
        <v>239</v>
      </c>
      <c r="B177" s="63">
        <v>1</v>
      </c>
    </row>
    <row r="178" spans="1:2" x14ac:dyDescent="0.2">
      <c r="A178" s="6" t="s">
        <v>168</v>
      </c>
      <c r="B178" s="63">
        <v>1</v>
      </c>
    </row>
    <row r="179" spans="1:2" x14ac:dyDescent="0.2">
      <c r="A179" s="6" t="s">
        <v>403</v>
      </c>
      <c r="B179" s="63">
        <v>1</v>
      </c>
    </row>
    <row r="180" spans="1:2" x14ac:dyDescent="0.2">
      <c r="A180" s="6" t="s">
        <v>223</v>
      </c>
      <c r="B180" s="63">
        <v>1</v>
      </c>
    </row>
    <row r="181" spans="1:2" x14ac:dyDescent="0.2">
      <c r="A181" s="6" t="s">
        <v>116</v>
      </c>
      <c r="B181" s="63">
        <v>1</v>
      </c>
    </row>
    <row r="182" spans="1:2" x14ac:dyDescent="0.2">
      <c r="A182" s="6" t="s">
        <v>28</v>
      </c>
      <c r="B182" s="63">
        <v>1</v>
      </c>
    </row>
    <row r="183" spans="1:2" x14ac:dyDescent="0.2">
      <c r="A183" s="6" t="s">
        <v>304</v>
      </c>
      <c r="B183" s="63">
        <v>1</v>
      </c>
    </row>
    <row r="184" spans="1:2" x14ac:dyDescent="0.2">
      <c r="A184" s="6" t="s">
        <v>290</v>
      </c>
      <c r="B184" s="63">
        <v>1</v>
      </c>
    </row>
    <row r="185" spans="1:2" x14ac:dyDescent="0.2">
      <c r="A185" s="6" t="s">
        <v>392</v>
      </c>
      <c r="B185" s="63">
        <v>1</v>
      </c>
    </row>
    <row r="186" spans="1:2" x14ac:dyDescent="0.2">
      <c r="A186" s="6" t="s">
        <v>250</v>
      </c>
      <c r="B186" s="63">
        <v>1</v>
      </c>
    </row>
    <row r="187" spans="1:2" x14ac:dyDescent="0.2">
      <c r="A187" s="6" t="s">
        <v>87</v>
      </c>
      <c r="B187" s="63">
        <v>1</v>
      </c>
    </row>
    <row r="188" spans="1:2" x14ac:dyDescent="0.2">
      <c r="A188" s="6" t="s">
        <v>171</v>
      </c>
      <c r="B188" s="63">
        <v>1</v>
      </c>
    </row>
    <row r="189" spans="1:2" x14ac:dyDescent="0.2">
      <c r="A189" s="6" t="s">
        <v>312</v>
      </c>
      <c r="B189" s="63">
        <v>1</v>
      </c>
    </row>
    <row r="190" spans="1:2" x14ac:dyDescent="0.2">
      <c r="A190" s="6" t="s">
        <v>369</v>
      </c>
      <c r="B190" s="63">
        <v>1</v>
      </c>
    </row>
    <row r="191" spans="1:2" x14ac:dyDescent="0.2">
      <c r="A191" s="6" t="s">
        <v>325</v>
      </c>
      <c r="B191" s="63">
        <v>1</v>
      </c>
    </row>
    <row r="192" spans="1:2" x14ac:dyDescent="0.2">
      <c r="A192" s="6" t="s">
        <v>184</v>
      </c>
      <c r="B192" s="63">
        <v>1</v>
      </c>
    </row>
    <row r="193" spans="1:2" x14ac:dyDescent="0.2">
      <c r="A193" s="6" t="s">
        <v>177</v>
      </c>
      <c r="B193" s="63">
        <v>1</v>
      </c>
    </row>
    <row r="194" spans="1:2" x14ac:dyDescent="0.2">
      <c r="A194" s="6" t="s">
        <v>408</v>
      </c>
      <c r="B194" s="63">
        <v>1</v>
      </c>
    </row>
    <row r="195" spans="1:2" x14ac:dyDescent="0.2">
      <c r="A195" s="6" t="s">
        <v>230</v>
      </c>
      <c r="B195" s="63">
        <v>1</v>
      </c>
    </row>
    <row r="196" spans="1:2" x14ac:dyDescent="0.2">
      <c r="A196" s="6" t="s">
        <v>222</v>
      </c>
      <c r="B196" s="63">
        <v>1</v>
      </c>
    </row>
    <row r="197" spans="1:2" x14ac:dyDescent="0.2">
      <c r="A197" s="6" t="s">
        <v>167</v>
      </c>
      <c r="B197" s="63">
        <v>1</v>
      </c>
    </row>
    <row r="198" spans="1:2" x14ac:dyDescent="0.2">
      <c r="A198" s="6" t="s">
        <v>261</v>
      </c>
      <c r="B198" s="63">
        <v>1</v>
      </c>
    </row>
    <row r="199" spans="1:2" x14ac:dyDescent="0.2">
      <c r="A199" s="6" t="s">
        <v>333</v>
      </c>
      <c r="B199" s="63">
        <v>1</v>
      </c>
    </row>
    <row r="200" spans="1:2" x14ac:dyDescent="0.2">
      <c r="A200" s="6" t="s">
        <v>236</v>
      </c>
      <c r="B200" s="63">
        <v>1</v>
      </c>
    </row>
    <row r="201" spans="1:2" x14ac:dyDescent="0.2">
      <c r="A201" s="6" t="s">
        <v>285</v>
      </c>
      <c r="B201" s="63">
        <v>1</v>
      </c>
    </row>
    <row r="202" spans="1:2" x14ac:dyDescent="0.2">
      <c r="A202" s="6" t="s">
        <v>283</v>
      </c>
      <c r="B202" s="63">
        <v>1</v>
      </c>
    </row>
    <row r="203" spans="1:2" x14ac:dyDescent="0.2">
      <c r="A203" s="6" t="s">
        <v>284</v>
      </c>
      <c r="B203" s="63">
        <v>1</v>
      </c>
    </row>
    <row r="204" spans="1:2" x14ac:dyDescent="0.2">
      <c r="A204" s="6" t="s">
        <v>90</v>
      </c>
      <c r="B204" s="63">
        <v>1</v>
      </c>
    </row>
    <row r="205" spans="1:2" x14ac:dyDescent="0.2">
      <c r="A205" s="6" t="s">
        <v>267</v>
      </c>
      <c r="B205" s="63">
        <v>1</v>
      </c>
    </row>
    <row r="206" spans="1:2" x14ac:dyDescent="0.2">
      <c r="A206" s="6" t="s">
        <v>278</v>
      </c>
      <c r="B206" s="63">
        <v>1</v>
      </c>
    </row>
    <row r="207" spans="1:2" x14ac:dyDescent="0.2">
      <c r="A207" s="6" t="s">
        <v>273</v>
      </c>
      <c r="B207" s="63">
        <v>1</v>
      </c>
    </row>
    <row r="208" spans="1:2" x14ac:dyDescent="0.2">
      <c r="A208" s="6" t="s">
        <v>227</v>
      </c>
      <c r="B208" s="63">
        <v>1</v>
      </c>
    </row>
    <row r="209" spans="1:2" x14ac:dyDescent="0.2">
      <c r="A209" s="6" t="s">
        <v>308</v>
      </c>
      <c r="B209" s="63">
        <v>1</v>
      </c>
    </row>
    <row r="210" spans="1:2" x14ac:dyDescent="0.2">
      <c r="A210" s="6" t="s">
        <v>319</v>
      </c>
      <c r="B210" s="63">
        <v>1</v>
      </c>
    </row>
    <row r="211" spans="1:2" x14ac:dyDescent="0.2">
      <c r="A211" s="6" t="s">
        <v>296</v>
      </c>
      <c r="B211" s="63">
        <v>1</v>
      </c>
    </row>
    <row r="212" spans="1:2" x14ac:dyDescent="0.2">
      <c r="A212" s="6" t="s">
        <v>194</v>
      </c>
      <c r="B212" s="63">
        <v>1</v>
      </c>
    </row>
    <row r="213" spans="1:2" x14ac:dyDescent="0.2">
      <c r="A213" s="6" t="s">
        <v>397</v>
      </c>
      <c r="B213" s="63">
        <v>1</v>
      </c>
    </row>
    <row r="214" spans="1:2" x14ac:dyDescent="0.2">
      <c r="A214" s="6" t="s">
        <v>401</v>
      </c>
      <c r="B214" s="63">
        <v>1</v>
      </c>
    </row>
    <row r="215" spans="1:2" x14ac:dyDescent="0.2">
      <c r="A215" s="6" t="s">
        <v>216</v>
      </c>
      <c r="B215" s="63">
        <v>1</v>
      </c>
    </row>
    <row r="216" spans="1:2" x14ac:dyDescent="0.2">
      <c r="A216" s="6" t="s">
        <v>119</v>
      </c>
      <c r="B216" s="63">
        <v>853</v>
      </c>
    </row>
  </sheetData>
  <pageMargins left="0.7" right="0.7" top="0.75" bottom="0.75" header="0.3" footer="0.3"/>
  <pageSetup orientation="portrait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Page_Hits_Table</vt:lpstr>
      <vt:lpstr>Hits per Day</vt:lpstr>
      <vt:lpstr>Hits per Day of Week</vt:lpstr>
      <vt:lpstr>Hits per Hour</vt:lpstr>
      <vt:lpstr>Hits by City</vt:lpstr>
      <vt:lpstr>Hits by IP</vt:lpstr>
      <vt:lpstr>Page_Hits_Table!Print_Area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Rowan</dc:creator>
  <cp:lastModifiedBy>Mark Rowan</cp:lastModifiedBy>
  <cp:lastPrinted>2026-09-24T15:58:08Z</cp:lastPrinted>
  <dcterms:created xsi:type="dcterms:W3CDTF">2026-09-04T13:32:24Z</dcterms:created>
  <dcterms:modified xsi:type="dcterms:W3CDTF">2026-10-08T13:33:56Z</dcterms:modified>
</cp:coreProperties>
</file>